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UPUTE!$A$1:$A$35</definedName>
  </definedNames>
  <calcPr calcId="145621"/>
</workbook>
</file>

<file path=xl/calcChain.xml><?xml version="1.0" encoding="utf-8"?>
<calcChain xmlns="http://schemas.openxmlformats.org/spreadsheetml/2006/main">
  <c r="G20" i="5" l="1"/>
  <c r="B7" i="5"/>
  <c r="G48" i="5"/>
  <c r="I20" i="5" l="1"/>
  <c r="H20" i="5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M111" i="12"/>
  <c r="AM110" i="12" s="1"/>
  <c r="AJ111" i="12"/>
  <c r="AJ110" i="12" s="1"/>
  <c r="AI111" i="12"/>
  <c r="AI110" i="12" s="1"/>
  <c r="AG110" i="12"/>
  <c r="AF107" i="12"/>
  <c r="AQ106" i="12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K86" i="12" s="1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H81" i="12" s="1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O67" i="12" s="1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L60" i="12" s="1"/>
  <c r="AK61" i="12"/>
  <c r="AJ61" i="12"/>
  <c r="AI61" i="12"/>
  <c r="AH61" i="12"/>
  <c r="AH60" i="12" s="1"/>
  <c r="AG61" i="12"/>
  <c r="AO60" i="12"/>
  <c r="AN60" i="12"/>
  <c r="AK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I14" i="12" s="1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E105" i="12" s="1"/>
  <c r="AE104" i="12" s="1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Z35" i="12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W14" i="12" s="1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Y67" i="12" l="1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T105" i="12"/>
  <c r="T104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I13" i="12" s="1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J13" i="12" l="1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F13" i="12" l="1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T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20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43" i="9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<sst xmlns="http://schemas.openxmlformats.org/spreadsheetml/2006/main" count="695" uniqueCount="303">
  <si>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</si>
  <si>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</si>
  <si>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</si>
  <si>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</si>
  <si>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</si>
  <si>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</si>
  <si>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</si>
  <si>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</si>
  <si>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</si>
  <si>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</si>
  <si>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</si>
  <si>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</si>
  <si>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</si>
  <si>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</si>
  <si>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</si>
  <si>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</si>
  <si>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</si>
  <si>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</si>
  <si>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</si>
  <si>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</si>
  <si>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</si>
  <si>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</si>
  <si>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</si>
  <si>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</si>
  <si>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</si>
  <si>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</si>
  <si>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</si>
  <si>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</si>
  <si>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</si>
  <si>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</si>
  <si>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</si>
  <si>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</si>
  <si>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</si>
  <si>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</si>
  <si>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</si>
  <si>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</si>
  <si>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</si>
  <si>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</si>
  <si>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</si>
  <si>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</si>
  <si>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</si>
  <si>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</si>
  <si>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</si>
  <si>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</si>
  <si>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</si>
  <si>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</si>
  <si>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</si>
  <si>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</si>
  <si>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</si>
  <si>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</si>
  <si>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</si>
  <si>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</si>
  <si>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</si>
  <si>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</si>
  <si>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</si>
  <si>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</si>
  <si>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</si>
  <si>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</si>
  <si>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</si>
  <si>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</si>
  <si>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</si>
  <si>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</si>
  <si>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</si>
  <si>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</si>
  <si>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</si>
  <si>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</si>
  <si>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</si>
  <si>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</si>
  <si>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</si>
  <si>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</si>
  <si>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</si>
  <si>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</si>
  <si>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</si>
  <si>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</si>
  <si>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</si>
  <si>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</si>
  <si>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</si>
  <si>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</si>
  <si>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</si>
  <si>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</si>
  <si>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</si>
  <si>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</si>
  <si>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</si>
  <si>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</si>
  <si>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</si>
  <si>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</si>
  <si>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</si>
  <si>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</si>
  <si>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</si>
  <si>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</si>
  <si>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</si>
  <si>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</si>
  <si>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</si>
  <si>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</si>
  <si>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</si>
  <si>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</si>
  <si>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</si>
  <si>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</si>
  <si>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</si>
  <si>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</si>
  <si>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</si>
  <si>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</si>
  <si>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</si>
  <si>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</si>
  <si>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</si>
  <si>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</si>
  <si>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</si>
  <si>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</si>
  <si>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</si>
  <si>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</si>
  <si>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</si>
  <si>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</si>
  <si>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</si>
  <si>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</si>
  <si>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</si>
  <si>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</si>
  <si>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</si>
  <si>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</si>
  <si>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</si>
  <si>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</si>
  <si>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</si>
  <si>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</si>
  <si>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</si>
  <si>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</si>
  <si>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</si>
  <si>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</si>
  <si>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</si>
  <si>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</si>
  <si>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</si>
  <si>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</si>
  <si>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</si>
  <si>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</si>
  <si>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</si>
  <si>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</si>
  <si>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</si>
  <si>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</si>
  <si>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</si>
  <si>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</si>
  <si>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</si>
  <si>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</si>
  <si>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</si>
  <si>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</si>
  <si>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</si>
  <si>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</si>
  <si>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</si>
  <si>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</si>
  <si>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</si>
  <si>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</si>
  <si>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</si>
  <si>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</si>
  <si>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</si>
  <si>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</si>
  <si>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</si>
  <si>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</si>
  <si>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</si>
  <si>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</si>
  <si>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</si>
  <si>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</si>
  <si>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</si>
  <si>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</si>
  <si>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</si>
  <si>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</si>
  <si>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</si>
  <si>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</si>
  <si>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</si>
  <si>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</si>
  <si>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</si>
  <si>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</si>
  <si>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</si>
  <si>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</si>
  <si>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</si>
  <si>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</si>
  <si>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</si>
  <si>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</si>
  <si>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</si>
  <si>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</si>
  <si>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</si>
  <si>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</si>
  <si>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</si>
  <si>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</si>
  <si>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</si>
  <si>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</si>
  <si>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</si>
  <si>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</si>
  <si>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</si>
  <si>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</si>
  <si>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</si>
  <si>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</si>
  <si>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</si>
  <si>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</si>
  <si>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</si>
  <si>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</si>
  <si>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</si>
  <si>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</si>
  <si>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</si>
  <si>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</si>
  <si>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</si>
  <si>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</si>
  <si>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</si>
  <si>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</si>
  <si>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</si>
  <si>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</si>
  <si>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</si>
  <si>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</si>
  <si>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</si>
  <si>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</si>
  <si>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</si>
  <si>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</si>
  <si>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</si>
  <si>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</si>
  <si>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</si>
  <si>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</si>
  <si>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</si>
  <si>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</si>
  <si>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</si>
  <si>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</si>
  <si>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</si>
  <si>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</si>
  <si>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</si>
  <si>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</si>
  <si>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</si>
  <si>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</si>
  <si>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</si>
  <si>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</si>
  <si>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</si>
  <si>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</si>
  <si>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</si>
  <si>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</si>
  <si>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</si>
  <si>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</si>
  <si>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</si>
  <si>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</si>
  <si>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</si>
  <si>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</si>
  <si>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</si>
  <si>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</si>
  <si>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</si>
  <si>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</si>
  <si>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</si>
  <si>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</si>
  <si>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</si>
  <si>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</si>
  <si>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</si>
  <si>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</si>
  <si>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</si>
  <si>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</si>
  <si>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</si>
  <si>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</si>
  <si>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</si>
  <si>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</si>
  <si>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</si>
  <si>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</si>
  <si>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</si>
  <si>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</si>
  <si>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</si>
  <si>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</si>
  <si>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</si>
  <si>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</si>
  <si>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</si>
  <si>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</si>
  <si>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</si>
  <si>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</si>
  <si>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</si>
  <si>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</si>
  <si>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</si>
  <si>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</si>
  <si>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</si>
  <si>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</si>
  <si>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</si>
  <si>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</si>
  <si>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</si>
  <si>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</si>
  <si>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</si>
  <si>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</si>
  <si>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</si>
  <si>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</si>
  <si>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</si>
  <si>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</si>
  <si>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</si>
  <si>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</si>
  <si>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</si>
  <si>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</si>
  <si>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</si>
  <si>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</si>
  <si>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</si>
  <si>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</si>
  <si>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</si>
  <si>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</si>
  <si>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</si>
  <si>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</si>
  <si>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</si>
  <si>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</si>
  <si>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</si>
  <si>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</si>
  <si>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>Vidovcu</t>
  </si>
  <si>
    <t>OSNOVNA ŠKOLA VIDOVEC</t>
  </si>
  <si>
    <t>400-02/17-01/2</t>
  </si>
  <si>
    <t>2186-141-09-17-1</t>
  </si>
  <si>
    <t>Mira Bočkaj, računovotkinja</t>
  </si>
  <si>
    <t>Predrag Mašić, ravnatelj OŠ Vidovec</t>
  </si>
  <si>
    <t>Verica Ozmec</t>
  </si>
  <si>
    <t xml:space="preserve">        Temeljem odredbi članka 29. Zakona o proračunu ("Narodne novine" broj 87/08.,136/12.,15/15.) te članka 54 Statuta OŠ Vidovec,  Školski odbor na sjednici  17.11.2017.god. donosi:</t>
  </si>
  <si>
    <t>17.11.2017.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</si>
</sst>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7" fillId="0" borderId="0"/>
  </cellStyleXfs>
  <cellXfs count="61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9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3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8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49" fontId="7" fillId="0" borderId="0" xfId="3" applyNumberFormat="1" applyFont="1" applyFill="1" applyBorder="1" applyAlignment="1" applyProtection="1">
      <alignment horizontal="center" vertical="center"/>
      <protection locked="0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16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zoomScale="80" zoomScaleNormal="80" zoomScaleSheetLayoutView="100" workbookViewId="0">
      <selection activeCell="C34" sqref="C34"/>
    </sheetView>
  </sheetViews>
  <sheetFormatPr defaultColWidth="8.85546875" defaultRowHeight="15" x14ac:dyDescent="0.25"/>
  <cols>
    <col min="1" max="1" width="118.7109375" style="464" customWidth="1"/>
    <col min="2" max="16384" width="8.85546875" style="441"/>
  </cols>
  <sheetData>
    <row r="1" spans="1:2" ht="66.75" customHeight="1" x14ac:dyDescent="0.3">
      <c r="A1" s="439" t="s">
        <v>161</v>
      </c>
      <c r="B1" s="440"/>
    </row>
    <row r="2" spans="1:2" ht="35.450000000000003" customHeight="1" x14ac:dyDescent="0.3">
      <c r="A2" s="439"/>
      <c r="B2" s="440"/>
    </row>
    <row r="3" spans="1:2" s="443" customFormat="1" x14ac:dyDescent="0.25">
      <c r="A3" s="442" t="s">
        <v>79</v>
      </c>
    </row>
    <row r="4" spans="1:2" ht="6" customHeight="1" x14ac:dyDescent="0.3">
      <c r="A4" s="444"/>
    </row>
    <row r="5" spans="1:2" ht="45" x14ac:dyDescent="0.25">
      <c r="A5" s="445" t="s">
        <v>80</v>
      </c>
    </row>
    <row r="6" spans="1:2" s="447" customFormat="1" ht="6" customHeight="1" x14ac:dyDescent="0.3">
      <c r="A6" s="446"/>
    </row>
    <row r="7" spans="1:2" ht="30" x14ac:dyDescent="0.25">
      <c r="A7" s="445" t="s">
        <v>280</v>
      </c>
    </row>
    <row r="8" spans="1:2" s="447" customFormat="1" ht="6" customHeight="1" x14ac:dyDescent="0.3">
      <c r="A8" s="446"/>
    </row>
    <row r="9" spans="1:2" ht="139.9" customHeight="1" x14ac:dyDescent="0.25">
      <c r="A9" s="448" t="s">
        <v>281</v>
      </c>
    </row>
    <row r="10" spans="1:2" ht="15.6" x14ac:dyDescent="0.3">
      <c r="A10" s="445"/>
    </row>
    <row r="11" spans="1:2" ht="30.75" x14ac:dyDescent="0.25">
      <c r="A11" s="449" t="s">
        <v>278</v>
      </c>
    </row>
    <row r="12" spans="1:2" ht="6" customHeight="1" x14ac:dyDescent="0.3">
      <c r="A12" s="449"/>
    </row>
    <row r="13" spans="1:2" ht="30" x14ac:dyDescent="0.25">
      <c r="A13" s="450" t="s">
        <v>279</v>
      </c>
    </row>
    <row r="14" spans="1:2" ht="35.450000000000003" customHeight="1" x14ac:dyDescent="0.3">
      <c r="A14" s="451"/>
    </row>
    <row r="15" spans="1:2" s="443" customFormat="1" ht="15.75" x14ac:dyDescent="0.25">
      <c r="A15" s="452" t="s">
        <v>76</v>
      </c>
    </row>
    <row r="16" spans="1:2" ht="6" customHeight="1" x14ac:dyDescent="0.3">
      <c r="A16" s="444"/>
    </row>
    <row r="17" spans="1:1" ht="30" x14ac:dyDescent="0.25">
      <c r="A17" s="453" t="s">
        <v>282</v>
      </c>
    </row>
    <row r="18" spans="1:1" ht="30" x14ac:dyDescent="0.25">
      <c r="A18" s="453" t="s">
        <v>143</v>
      </c>
    </row>
    <row r="19" spans="1:1" ht="45" x14ac:dyDescent="0.25">
      <c r="A19" s="454" t="s">
        <v>288</v>
      </c>
    </row>
    <row r="20" spans="1:1" ht="30" x14ac:dyDescent="0.25">
      <c r="A20" s="451" t="s">
        <v>81</v>
      </c>
    </row>
    <row r="21" spans="1:1" ht="78.75" x14ac:dyDescent="0.25">
      <c r="A21" s="451" t="s">
        <v>287</v>
      </c>
    </row>
    <row r="22" spans="1:1" ht="30" x14ac:dyDescent="0.25">
      <c r="A22" s="454" t="s">
        <v>144</v>
      </c>
    </row>
    <row r="23" spans="1:1" ht="35.450000000000003" customHeight="1" x14ac:dyDescent="0.25">
      <c r="A23" s="442"/>
    </row>
    <row r="24" spans="1:1" s="443" customFormat="1" ht="15.75" x14ac:dyDescent="0.25">
      <c r="A24" s="452" t="s">
        <v>77</v>
      </c>
    </row>
    <row r="25" spans="1:1" ht="6" customHeight="1" x14ac:dyDescent="0.25">
      <c r="A25" s="442"/>
    </row>
    <row r="26" spans="1:1" ht="60" x14ac:dyDescent="0.25">
      <c r="A26" s="446" t="s">
        <v>285</v>
      </c>
    </row>
    <row r="27" spans="1:1" ht="45" x14ac:dyDescent="0.25">
      <c r="A27" s="446" t="s">
        <v>284</v>
      </c>
    </row>
    <row r="28" spans="1:1" ht="105" x14ac:dyDescent="0.25">
      <c r="A28" s="446" t="s">
        <v>286</v>
      </c>
    </row>
    <row r="29" spans="1:1" ht="35.450000000000003" customHeight="1" x14ac:dyDescent="0.25">
      <c r="A29" s="451"/>
    </row>
    <row r="30" spans="1:1" s="443" customFormat="1" ht="15.75" x14ac:dyDescent="0.25">
      <c r="A30" s="452" t="s">
        <v>78</v>
      </c>
    </row>
    <row r="31" spans="1:1" ht="6" customHeight="1" x14ac:dyDescent="0.25">
      <c r="A31" s="451"/>
    </row>
    <row r="32" spans="1:1" ht="30" x14ac:dyDescent="0.25">
      <c r="A32" s="451" t="s">
        <v>290</v>
      </c>
    </row>
    <row r="33" spans="1:1" ht="49.9" customHeight="1" x14ac:dyDescent="0.25">
      <c r="A33" s="446" t="s">
        <v>292</v>
      </c>
    </row>
    <row r="34" spans="1:1" ht="77.45" customHeight="1" x14ac:dyDescent="0.25">
      <c r="A34" s="451" t="s">
        <v>289</v>
      </c>
    </row>
    <row r="35" spans="1:1" ht="31.5" x14ac:dyDescent="0.25">
      <c r="A35" s="452" t="s">
        <v>283</v>
      </c>
    </row>
    <row r="36" spans="1:1" x14ac:dyDescent="0.25">
      <c r="A36" s="451"/>
    </row>
    <row r="37" spans="1:1" x14ac:dyDescent="0.25">
      <c r="A37" s="451"/>
    </row>
    <row r="38" spans="1:1" x14ac:dyDescent="0.25">
      <c r="A38" s="451"/>
    </row>
    <row r="39" spans="1:1" ht="15.75" x14ac:dyDescent="0.25">
      <c r="A39" s="452"/>
    </row>
    <row r="40" spans="1:1" x14ac:dyDescent="0.25">
      <c r="A40" s="451"/>
    </row>
    <row r="41" spans="1:1" x14ac:dyDescent="0.25">
      <c r="A41" s="451"/>
    </row>
    <row r="42" spans="1:1" ht="15.75" x14ac:dyDescent="0.25">
      <c r="A42" s="452"/>
    </row>
    <row r="43" spans="1:1" x14ac:dyDescent="0.25">
      <c r="A43" s="451"/>
    </row>
    <row r="44" spans="1:1" x14ac:dyDescent="0.25">
      <c r="A44" s="451"/>
    </row>
    <row r="45" spans="1:1" x14ac:dyDescent="0.25">
      <c r="A45" s="451"/>
    </row>
    <row r="46" spans="1:1" ht="24.75" customHeight="1" x14ac:dyDescent="0.25">
      <c r="A46" s="452"/>
    </row>
    <row r="47" spans="1:1" x14ac:dyDescent="0.25">
      <c r="A47" s="451"/>
    </row>
    <row r="48" spans="1:1" x14ac:dyDescent="0.25">
      <c r="A48" s="451"/>
    </row>
    <row r="49" spans="1:1" x14ac:dyDescent="0.25">
      <c r="A49" s="451"/>
    </row>
    <row r="50" spans="1:1" ht="15.75" x14ac:dyDescent="0.25">
      <c r="A50" s="452"/>
    </row>
    <row r="51" spans="1:1" x14ac:dyDescent="0.25">
      <c r="A51" s="451"/>
    </row>
    <row r="52" spans="1:1" ht="88.5" customHeight="1" x14ac:dyDescent="0.25">
      <c r="A52" s="455"/>
    </row>
    <row r="53" spans="1:1" x14ac:dyDescent="0.25">
      <c r="A53" s="456"/>
    </row>
    <row r="54" spans="1:1" ht="15.75" x14ac:dyDescent="0.25">
      <c r="A54" s="457"/>
    </row>
    <row r="55" spans="1:1" x14ac:dyDescent="0.25">
      <c r="A55" s="458"/>
    </row>
    <row r="56" spans="1:1" ht="72" customHeight="1" x14ac:dyDescent="0.25">
      <c r="A56" s="453"/>
    </row>
    <row r="57" spans="1:1" ht="51" customHeight="1" x14ac:dyDescent="0.25">
      <c r="A57" s="453"/>
    </row>
    <row r="58" spans="1:1" ht="70.5" customHeight="1" x14ac:dyDescent="0.25">
      <c r="A58" s="453"/>
    </row>
    <row r="59" spans="1:1" ht="15.75" x14ac:dyDescent="0.25">
      <c r="A59" s="455"/>
    </row>
    <row r="60" spans="1:1" ht="72" customHeight="1" x14ac:dyDescent="0.25">
      <c r="A60" s="453"/>
    </row>
    <row r="61" spans="1:1" x14ac:dyDescent="0.25">
      <c r="A61" s="453"/>
    </row>
    <row r="62" spans="1:1" x14ac:dyDescent="0.25">
      <c r="A62" s="453"/>
    </row>
    <row r="63" spans="1:1" ht="30.75" customHeight="1" x14ac:dyDescent="0.25">
      <c r="A63" s="453"/>
    </row>
    <row r="64" spans="1:1" ht="44.25" customHeight="1" x14ac:dyDescent="0.25">
      <c r="A64" s="453"/>
    </row>
    <row r="65" spans="1:1" x14ac:dyDescent="0.25">
      <c r="A65" s="453"/>
    </row>
    <row r="66" spans="1:1" ht="21.75" customHeight="1" x14ac:dyDescent="0.25">
      <c r="A66" s="453"/>
    </row>
    <row r="67" spans="1:1" ht="66.75" customHeight="1" x14ac:dyDescent="0.25">
      <c r="A67" s="453"/>
    </row>
    <row r="68" spans="1:1" x14ac:dyDescent="0.25">
      <c r="A68" s="453"/>
    </row>
    <row r="69" spans="1:1" ht="20.25" customHeight="1" x14ac:dyDescent="0.25">
      <c r="A69" s="453"/>
    </row>
    <row r="70" spans="1:1" ht="37.5" customHeight="1" x14ac:dyDescent="0.25">
      <c r="A70" s="453"/>
    </row>
    <row r="71" spans="1:1" x14ac:dyDescent="0.25">
      <c r="A71" s="453"/>
    </row>
    <row r="72" spans="1:1" ht="19.5" customHeight="1" x14ac:dyDescent="0.25">
      <c r="A72" s="453"/>
    </row>
    <row r="73" spans="1:1" ht="35.25" customHeight="1" x14ac:dyDescent="0.25">
      <c r="A73" s="453"/>
    </row>
    <row r="74" spans="1:1" x14ac:dyDescent="0.25">
      <c r="A74" s="453"/>
    </row>
    <row r="75" spans="1:1" x14ac:dyDescent="0.25">
      <c r="A75" s="453"/>
    </row>
    <row r="76" spans="1:1" ht="97.5" customHeight="1" x14ac:dyDescent="0.25">
      <c r="A76" s="453"/>
    </row>
    <row r="77" spans="1:1" ht="60.75" customHeight="1" x14ac:dyDescent="0.25">
      <c r="A77" s="444"/>
    </row>
    <row r="78" spans="1:1" ht="15.75" x14ac:dyDescent="0.25">
      <c r="A78" s="444"/>
    </row>
    <row r="79" spans="1:1" x14ac:dyDescent="0.25">
      <c r="A79" s="459"/>
    </row>
    <row r="80" spans="1:1" x14ac:dyDescent="0.25">
      <c r="A80" s="459"/>
    </row>
    <row r="81" spans="1:1" x14ac:dyDescent="0.25">
      <c r="A81" s="459"/>
    </row>
    <row r="82" spans="1:1" x14ac:dyDescent="0.25">
      <c r="A82" s="459"/>
    </row>
    <row r="83" spans="1:1" x14ac:dyDescent="0.25">
      <c r="A83" s="459"/>
    </row>
    <row r="84" spans="1:1" x14ac:dyDescent="0.25">
      <c r="A84" s="459"/>
    </row>
    <row r="85" spans="1:1" x14ac:dyDescent="0.25">
      <c r="A85" s="460"/>
    </row>
    <row r="86" spans="1:1" ht="105" customHeight="1" x14ac:dyDescent="0.25">
      <c r="A86" s="461"/>
    </row>
    <row r="87" spans="1:1" ht="84" customHeight="1" x14ac:dyDescent="0.25">
      <c r="A87" s="459"/>
    </row>
    <row r="88" spans="1:1" ht="76.5" customHeight="1" x14ac:dyDescent="0.25">
      <c r="A88" s="459"/>
    </row>
    <row r="89" spans="1:1" x14ac:dyDescent="0.25">
      <c r="A89" s="462"/>
    </row>
    <row r="90" spans="1:1" x14ac:dyDescent="0.25">
      <c r="A90" s="463"/>
    </row>
    <row r="91" spans="1:1" ht="333" customHeight="1" x14ac:dyDescent="0.25"/>
    <row r="92" spans="1:1" x14ac:dyDescent="0.25">
      <c r="A92" s="465"/>
    </row>
    <row r="93" spans="1:1" x14ac:dyDescent="0.25">
      <c r="A93" s="459"/>
    </row>
    <row r="94" spans="1:1" x14ac:dyDescent="0.25">
      <c r="A94" s="466"/>
    </row>
    <row r="95" spans="1:1" x14ac:dyDescent="0.25">
      <c r="A95" s="466"/>
    </row>
    <row r="96" spans="1:1" x14ac:dyDescent="0.25">
      <c r="A96" s="466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32" zoomScaleNormal="100" zoomScaleSheetLayoutView="80" workbookViewId="0">
      <selection activeCell="G50" sqref="G50:H5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3">
      <c r="A2" s="486"/>
      <c r="B2" s="486"/>
      <c r="C2" s="486"/>
      <c r="D2" s="486"/>
      <c r="E2" s="486"/>
      <c r="F2" s="486"/>
      <c r="G2" s="486"/>
      <c r="H2" s="486"/>
      <c r="I2" s="137"/>
    </row>
    <row r="3" spans="1:9" ht="27" customHeight="1" x14ac:dyDescent="0.3">
      <c r="A3" s="486"/>
      <c r="B3" s="486"/>
      <c r="C3" s="486"/>
      <c r="D3" s="486"/>
      <c r="E3" s="486"/>
      <c r="F3" s="486"/>
      <c r="G3" s="486"/>
      <c r="H3" s="486"/>
      <c r="I3" s="139"/>
    </row>
    <row r="4" spans="1:9" ht="4.5" customHeight="1" x14ac:dyDescent="0.3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3">
      <c r="A5" s="137"/>
      <c r="B5" s="489" t="s">
        <v>13</v>
      </c>
      <c r="C5" s="489"/>
      <c r="D5" s="489"/>
      <c r="E5" s="489"/>
      <c r="F5" s="141"/>
      <c r="G5" s="141"/>
      <c r="H5" s="137"/>
      <c r="I5" s="137"/>
    </row>
    <row r="6" spans="1:9" s="4" customFormat="1" ht="49.5" customHeight="1" x14ac:dyDescent="0.25">
      <c r="A6" s="142"/>
      <c r="B6" s="490" t="s">
        <v>295</v>
      </c>
      <c r="C6" s="490"/>
      <c r="D6" s="490"/>
      <c r="E6" s="490"/>
      <c r="F6" s="143"/>
      <c r="G6" s="143"/>
      <c r="H6" s="142"/>
      <c r="I6" s="142"/>
    </row>
    <row r="7" spans="1:9" s="5" customFormat="1" ht="21" customHeight="1" x14ac:dyDescent="0.3">
      <c r="A7" s="144"/>
      <c r="B7" s="491" t="str">
        <f>IF(A14="Prijedlog financijskog plana","RAVNATELJ","ŠKOLSKI ODBOR")</f>
        <v>ŠKOLSKI ODBOR</v>
      </c>
      <c r="C7" s="491"/>
      <c r="D7" s="491"/>
      <c r="E7" s="491"/>
      <c r="F7" s="144"/>
      <c r="G7" s="144"/>
      <c r="H7" s="144"/>
      <c r="I7" s="144"/>
    </row>
    <row r="8" spans="1:9" ht="18" customHeight="1" x14ac:dyDescent="0.3">
      <c r="A8" s="137"/>
      <c r="B8" s="138" t="s">
        <v>19</v>
      </c>
      <c r="C8" s="492" t="s">
        <v>296</v>
      </c>
      <c r="D8" s="492"/>
      <c r="E8" s="492"/>
      <c r="F8" s="145"/>
      <c r="G8" s="145"/>
      <c r="H8" s="137"/>
      <c r="I8" s="137"/>
    </row>
    <row r="9" spans="1:9" ht="18" customHeight="1" x14ac:dyDescent="0.3">
      <c r="A9" s="137"/>
      <c r="B9" s="138" t="s">
        <v>291</v>
      </c>
      <c r="C9" s="492" t="s">
        <v>297</v>
      </c>
      <c r="D9" s="492"/>
      <c r="E9" s="492"/>
      <c r="F9" s="145"/>
      <c r="G9" s="145"/>
      <c r="H9" s="137"/>
      <c r="I9" s="137"/>
    </row>
    <row r="10" spans="1:9" ht="18" hidden="1" customHeight="1" x14ac:dyDescent="0.3">
      <c r="A10" s="137"/>
      <c r="B10" s="482"/>
      <c r="C10" s="482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3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487" t="s">
        <v>301</v>
      </c>
      <c r="B12" s="487"/>
      <c r="C12" s="487"/>
      <c r="D12" s="487"/>
      <c r="E12" s="487"/>
      <c r="F12" s="487"/>
      <c r="G12" s="487"/>
      <c r="H12" s="487"/>
      <c r="I12" s="487"/>
    </row>
    <row r="13" spans="1:9" ht="47.25" customHeight="1" x14ac:dyDescent="0.3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3">
      <c r="A14" s="615" t="s">
        <v>293</v>
      </c>
      <c r="B14" s="615"/>
      <c r="C14" s="615"/>
      <c r="D14" s="615"/>
      <c r="E14" s="615"/>
      <c r="F14" s="615"/>
      <c r="G14" s="615"/>
      <c r="H14" s="615"/>
      <c r="I14" s="615"/>
    </row>
    <row r="15" spans="1:9" ht="22.5" customHeight="1" x14ac:dyDescent="0.25">
      <c r="A15" s="484" t="s">
        <v>295</v>
      </c>
      <c r="B15" s="484"/>
      <c r="C15" s="484"/>
      <c r="D15" s="484"/>
      <c r="E15" s="484"/>
      <c r="F15" s="484"/>
      <c r="G15" s="484"/>
      <c r="H15" s="484"/>
      <c r="I15" s="484"/>
    </row>
    <row r="16" spans="1:9" ht="22.5" customHeight="1" x14ac:dyDescent="0.3">
      <c r="A16" s="488" t="s">
        <v>162</v>
      </c>
      <c r="B16" s="488"/>
      <c r="C16" s="488"/>
      <c r="D16" s="488"/>
      <c r="E16" s="488"/>
      <c r="F16" s="488"/>
      <c r="G16" s="488"/>
      <c r="H16" s="488"/>
      <c r="I16" s="488"/>
    </row>
    <row r="17" spans="1:16384" ht="30" customHeight="1" x14ac:dyDescent="0.3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485" t="s">
        <v>14</v>
      </c>
      <c r="B18" s="485"/>
      <c r="C18" s="485"/>
      <c r="D18" s="485"/>
      <c r="E18" s="485"/>
      <c r="F18" s="485"/>
      <c r="G18" s="485"/>
      <c r="H18" s="485"/>
      <c r="I18" s="485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483" t="s">
        <v>15</v>
      </c>
      <c r="B20" s="483"/>
      <c r="C20" s="483"/>
      <c r="D20" s="483"/>
      <c r="E20" s="483"/>
      <c r="F20" s="483"/>
      <c r="G20" s="147" t="str">
        <f>IF(A14="Prijedlog financijskog plana","PRIJEDLOG PLANA ZA 2018.","PLAN 
2018.")</f>
        <v>PLAN 
2018.</v>
      </c>
      <c r="H20" s="147" t="str">
        <f>IF(A14="Prijedlog financijskog plana","PROJEKCIJA PLANA ZA 2019.","PROJEKCIJA 2019.")</f>
        <v>PROJEKCIJA 2019.</v>
      </c>
      <c r="I20" s="147" t="str">
        <f>IF(A14="Prijedlog financijskog plana","PROJEKCIJA PLANA ZA 2020.","PROJEKCIJA 2020.")</f>
        <v>PROJEKCIJA 2020.</v>
      </c>
    </row>
    <row r="21" spans="1:16384" s="39" customFormat="1" ht="10.5" customHeight="1" thickTop="1" thickBot="1" x14ac:dyDescent="0.3">
      <c r="A21" s="480">
        <v>1</v>
      </c>
      <c r="B21" s="480"/>
      <c r="C21" s="480"/>
      <c r="D21" s="480"/>
      <c r="E21" s="480"/>
      <c r="F21" s="480"/>
      <c r="G21" s="212">
        <v>2</v>
      </c>
      <c r="H21" s="212">
        <v>3</v>
      </c>
      <c r="I21" s="212">
        <v>4</v>
      </c>
    </row>
    <row r="22" spans="1:16384" s="2" customFormat="1" ht="18" customHeight="1" thickTop="1" x14ac:dyDescent="0.25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 x14ac:dyDescent="0.25">
      <c r="A23" s="151" t="s">
        <v>23</v>
      </c>
      <c r="B23" s="481" t="s">
        <v>21</v>
      </c>
      <c r="C23" s="481"/>
      <c r="D23" s="481"/>
      <c r="E23" s="481"/>
      <c r="F23" s="481"/>
      <c r="G23" s="152">
        <f>SUM(G24:G25)</f>
        <v>6882670</v>
      </c>
      <c r="H23" s="152">
        <f>SUM(H24:H25)</f>
        <v>6827800</v>
      </c>
      <c r="I23" s="152">
        <f>SUM(I24:I25)</f>
        <v>6827800</v>
      </c>
    </row>
    <row r="24" spans="1:16384" ht="18" customHeight="1" x14ac:dyDescent="0.25">
      <c r="A24" s="153"/>
      <c r="B24" s="494" t="s">
        <v>25</v>
      </c>
      <c r="C24" s="494"/>
      <c r="D24" s="494"/>
      <c r="E24" s="494"/>
      <c r="F24" s="494"/>
      <c r="G24" s="154">
        <f>SUMIFS('2. Plan prihoda i primitaka'!$H$13:$H$48,'2. Plan prihoda i primitaka'!$A$13:$A$48,6)</f>
        <v>6882670</v>
      </c>
      <c r="H24" s="154">
        <f>SUMIFS('2. Plan prihoda i primitaka'!$T$13:$T$48,'2. Plan prihoda i primitaka'!$A$13:$A$48,6)</f>
        <v>6827800</v>
      </c>
      <c r="I24" s="154">
        <f>SUMIFS('2. Plan prihoda i primitaka'!$AF$13:$AF$48,'2. Plan prihoda i primitaka'!$A$13:$A$48,6)</f>
        <v>6827800</v>
      </c>
    </row>
    <row r="25" spans="1:16384" ht="18" customHeight="1" x14ac:dyDescent="0.25">
      <c r="A25" s="153"/>
      <c r="B25" s="494" t="s">
        <v>26</v>
      </c>
      <c r="C25" s="494"/>
      <c r="D25" s="494"/>
      <c r="E25" s="494"/>
      <c r="F25" s="494"/>
      <c r="G25" s="154">
        <f>SUMIFS('2. Plan prihoda i primitaka'!$H$13:$H$48,'2. Plan prihoda i primitaka'!$A$13:$A$48,7)</f>
        <v>0</v>
      </c>
      <c r="H25" s="154">
        <f>SUMIFS('2. Plan prihoda i primitaka'!$T$13:$T$48,'2. Plan prihoda i primitaka'!$A$13:$A$48,7)</f>
        <v>0</v>
      </c>
      <c r="I25" s="154">
        <f>SUMIFS('2. Plan prihoda i primitaka'!$AF$13:$AF$48,'2. Plan prihoda i primitaka'!$A$13:$A$48,7)</f>
        <v>0</v>
      </c>
    </row>
    <row r="26" spans="1:16384" s="6" customFormat="1" ht="18" customHeight="1" x14ac:dyDescent="0.25">
      <c r="A26" s="151" t="s">
        <v>24</v>
      </c>
      <c r="B26" s="481" t="s">
        <v>22</v>
      </c>
      <c r="C26" s="481"/>
      <c r="D26" s="481"/>
      <c r="E26" s="481"/>
      <c r="F26" s="481"/>
      <c r="G26" s="152">
        <f>SUM(G27:G28)</f>
        <v>6882670</v>
      </c>
      <c r="H26" s="152">
        <f>SUM(H27:H28)</f>
        <v>6827800</v>
      </c>
      <c r="I26" s="152">
        <f>SUM(I27:I28)</f>
        <v>6827800</v>
      </c>
    </row>
    <row r="27" spans="1:16384" ht="18" customHeight="1" x14ac:dyDescent="0.25">
      <c r="A27" s="153"/>
      <c r="B27" s="494" t="s">
        <v>27</v>
      </c>
      <c r="C27" s="494"/>
      <c r="D27" s="494"/>
      <c r="E27" s="494"/>
      <c r="F27" s="494"/>
      <c r="G27" s="154">
        <f>SUMIFS('3. Plan rashoda i izdataka'!$H$16:$H$163,'3. Plan rashoda i izdataka'!$A$16:$A$163,3)</f>
        <v>6837670</v>
      </c>
      <c r="H27" s="154">
        <f>SUMIFS('3. Plan rashoda i izdataka'!$T$16:$T$163,'3. Plan rashoda i izdataka'!$A$16:$A$163,3)</f>
        <v>6782800</v>
      </c>
      <c r="I27" s="154">
        <f>SUMIFS('3. Plan rashoda i izdataka'!$AF$16:$AF$163,'3. Plan rashoda i izdataka'!$A$16:$A$163,3)</f>
        <v>6782800</v>
      </c>
    </row>
    <row r="28" spans="1:16384" ht="18" customHeight="1" x14ac:dyDescent="0.25">
      <c r="A28" s="155"/>
      <c r="B28" s="495" t="s">
        <v>28</v>
      </c>
      <c r="C28" s="495"/>
      <c r="D28" s="495"/>
      <c r="E28" s="495"/>
      <c r="F28" s="495"/>
      <c r="G28" s="154">
        <f>SUMIFS('3. Plan rashoda i izdataka'!$H$16:$H$163,'3. Plan rashoda i izdataka'!$A$16:$A$163,4)</f>
        <v>45000</v>
      </c>
      <c r="H28" s="154">
        <f>SUMIFS('3. Plan rashoda i izdataka'!$T$16:$T$163,'3. Plan rashoda i izdataka'!$A$16:$A$163,4)</f>
        <v>45000</v>
      </c>
      <c r="I28" s="154">
        <f>SUMIFS('3. Plan rashoda i izdataka'!$AF$16:$AF$163,'3. Plan rashoda i izdataka'!$A$16:$A$163,4)</f>
        <v>45000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7"/>
      <c r="B29" s="493" t="s">
        <v>29</v>
      </c>
      <c r="C29" s="493"/>
      <c r="D29" s="493"/>
      <c r="E29" s="493"/>
      <c r="F29" s="493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 x14ac:dyDescent="0.25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 x14ac:dyDescent="0.25">
      <c r="A31" s="151" t="s">
        <v>12</v>
      </c>
      <c r="B31" s="481" t="s">
        <v>163</v>
      </c>
      <c r="C31" s="481"/>
      <c r="D31" s="481"/>
      <c r="E31" s="481"/>
      <c r="F31" s="481"/>
      <c r="G31" s="353">
        <v>0</v>
      </c>
      <c r="H31" s="346">
        <f>G31-G32</f>
        <v>0</v>
      </c>
      <c r="I31" s="346">
        <f>H31-H32</f>
        <v>0</v>
      </c>
    </row>
    <row r="32" spans="1:16384" s="9" customFormat="1" ht="34.9" customHeight="1" x14ac:dyDescent="0.25">
      <c r="A32" s="157"/>
      <c r="B32" s="496" t="s">
        <v>164</v>
      </c>
      <c r="C32" s="493"/>
      <c r="D32" s="493"/>
      <c r="E32" s="493"/>
      <c r="F32" s="493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 x14ac:dyDescent="0.25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 x14ac:dyDescent="0.25">
      <c r="A34" s="151" t="s">
        <v>30</v>
      </c>
      <c r="B34" s="481" t="s">
        <v>18</v>
      </c>
      <c r="C34" s="481"/>
      <c r="D34" s="481"/>
      <c r="E34" s="481"/>
      <c r="F34" s="481"/>
      <c r="G34" s="152"/>
      <c r="H34" s="161"/>
      <c r="I34" s="161"/>
    </row>
    <row r="35" spans="1:9" ht="18" customHeight="1" x14ac:dyDescent="0.25">
      <c r="A35" s="153"/>
      <c r="B35" s="494" t="s">
        <v>31</v>
      </c>
      <c r="C35" s="494"/>
      <c r="D35" s="494"/>
      <c r="E35" s="494"/>
      <c r="F35" s="494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 x14ac:dyDescent="0.25">
      <c r="A36" s="155"/>
      <c r="B36" s="495" t="s">
        <v>32</v>
      </c>
      <c r="C36" s="495"/>
      <c r="D36" s="495"/>
      <c r="E36" s="495"/>
      <c r="F36" s="495"/>
      <c r="G36" s="156">
        <f>SUMIFS('3. Plan rashoda i izdataka'!$H$16:$H$163,'3. Plan rashoda i izdataka'!$A$16:$A$163,5)</f>
        <v>0</v>
      </c>
      <c r="H36" s="156">
        <f>SUMIFS('3. Plan rashoda i izdataka'!$T$16:$T$163,'3. Plan rashoda i izdataka'!$A$16:$A$163,5)</f>
        <v>0</v>
      </c>
      <c r="I36" s="156">
        <f>SUMIFS('3. Plan rashoda i izdataka'!$AF$16:$AF$163,'3. Plan rashoda i izdataka'!$A$16:$A$163,5)</f>
        <v>0</v>
      </c>
    </row>
    <row r="37" spans="1:9" s="4" customFormat="1" ht="18" customHeight="1" x14ac:dyDescent="0.25">
      <c r="A37" s="157"/>
      <c r="B37" s="493" t="s">
        <v>33</v>
      </c>
      <c r="C37" s="493"/>
      <c r="D37" s="493"/>
      <c r="E37" s="493"/>
      <c r="F37" s="493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 x14ac:dyDescent="0.25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 x14ac:dyDescent="0.25">
      <c r="A39" s="151" t="s">
        <v>34</v>
      </c>
      <c r="B39" s="481" t="s">
        <v>36</v>
      </c>
      <c r="C39" s="481"/>
      <c r="D39" s="481"/>
      <c r="E39" s="481"/>
      <c r="F39" s="481"/>
      <c r="G39" s="152"/>
      <c r="H39" s="161"/>
      <c r="I39" s="161"/>
    </row>
    <row r="40" spans="1:9" s="4" customFormat="1" ht="18" customHeight="1" x14ac:dyDescent="0.25">
      <c r="A40" s="165"/>
      <c r="B40" s="493" t="s">
        <v>35</v>
      </c>
      <c r="C40" s="493"/>
      <c r="D40" s="493"/>
      <c r="E40" s="493"/>
      <c r="F40" s="493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 x14ac:dyDescent="0.25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 x14ac:dyDescent="0.25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 x14ac:dyDescent="0.2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 x14ac:dyDescent="0.25">
      <c r="A44" s="89"/>
      <c r="B44" s="89"/>
      <c r="C44" s="89"/>
      <c r="D44" s="89"/>
      <c r="E44" s="89"/>
      <c r="F44" s="175" t="s">
        <v>117</v>
      </c>
      <c r="G44" s="476" t="s">
        <v>294</v>
      </c>
      <c r="H44" s="476"/>
      <c r="I44" s="176" t="s">
        <v>119</v>
      </c>
    </row>
    <row r="45" spans="1:9" s="72" customFormat="1" ht="7.5" customHeight="1" x14ac:dyDescent="0.25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 x14ac:dyDescent="0.25">
      <c r="A46" s="171"/>
      <c r="B46" s="475"/>
      <c r="C46" s="475"/>
      <c r="D46" s="475"/>
      <c r="E46" s="475"/>
      <c r="F46" s="175"/>
      <c r="G46" s="476" t="s">
        <v>302</v>
      </c>
      <c r="H46" s="476"/>
      <c r="I46" s="171" t="s">
        <v>118</v>
      </c>
    </row>
    <row r="47" spans="1:9" s="72" customFormat="1" ht="46.9" customHeight="1" x14ac:dyDescent="0.25">
      <c r="A47" s="179"/>
      <c r="B47" s="179"/>
      <c r="C47" s="179"/>
      <c r="D47" s="179"/>
      <c r="E47" s="179"/>
      <c r="F47" s="175"/>
      <c r="G47" s="471"/>
      <c r="H47" s="471"/>
      <c r="I47" s="171"/>
    </row>
    <row r="48" spans="1:9" s="72" customFormat="1" ht="15" customHeight="1" x14ac:dyDescent="0.25">
      <c r="A48" s="179"/>
      <c r="B48" s="179"/>
      <c r="C48" s="179"/>
      <c r="D48" s="179"/>
      <c r="E48" s="179"/>
      <c r="F48" s="175"/>
      <c r="G48" s="479" t="str">
        <f>IF(A14="Prijedlog financijskog plana","RAVNATELJ","PREDSJEDNIK ŠKOLSKOG ODBORA")</f>
        <v>PREDSJEDNIK ŠKOLSKOG ODBORA</v>
      </c>
      <c r="H48" s="479"/>
      <c r="I48" s="171"/>
    </row>
    <row r="49" spans="1:9" s="72" customFormat="1" ht="15.75" x14ac:dyDescent="0.25">
      <c r="A49" s="472"/>
      <c r="B49" s="472"/>
      <c r="C49" s="472"/>
      <c r="D49" s="472"/>
      <c r="E49" s="472"/>
      <c r="F49" s="89"/>
      <c r="G49" s="478" t="s">
        <v>300</v>
      </c>
      <c r="H49" s="478"/>
      <c r="I49" s="171"/>
    </row>
    <row r="50" spans="1:9" s="72" customFormat="1" ht="15" customHeight="1" x14ac:dyDescent="0.25">
      <c r="A50" s="171"/>
      <c r="B50" s="180"/>
      <c r="C50" s="180"/>
      <c r="D50" s="180"/>
      <c r="E50" s="180"/>
      <c r="F50" s="477" t="s">
        <v>120</v>
      </c>
      <c r="G50" s="473"/>
      <c r="H50" s="473"/>
      <c r="I50" s="179"/>
    </row>
    <row r="51" spans="1:9" s="72" customFormat="1" ht="15.75" x14ac:dyDescent="0.25">
      <c r="A51" s="182"/>
      <c r="B51" s="182"/>
      <c r="C51" s="182"/>
      <c r="D51" s="182"/>
      <c r="E51" s="182"/>
      <c r="F51" s="477"/>
      <c r="G51" s="473"/>
      <c r="H51" s="473"/>
      <c r="I51" s="181"/>
    </row>
    <row r="52" spans="1:9" s="72" customFormat="1" ht="15.75" x14ac:dyDescent="0.25">
      <c r="A52" s="171"/>
      <c r="B52" s="183"/>
      <c r="C52" s="183"/>
      <c r="D52" s="183"/>
      <c r="E52" s="183"/>
      <c r="F52" s="477"/>
      <c r="G52" s="474"/>
      <c r="H52" s="474"/>
      <c r="I52" s="182"/>
    </row>
    <row r="53" spans="1:9" s="72" customFormat="1" ht="15" x14ac:dyDescent="0.25">
      <c r="A53" s="174"/>
      <c r="B53" s="174"/>
      <c r="C53" s="174"/>
      <c r="D53" s="174"/>
      <c r="E53" s="174"/>
      <c r="F53" s="179"/>
      <c r="G53" s="174"/>
    </row>
    <row r="54" spans="1:9" s="72" customFormat="1" ht="15" x14ac:dyDescent="0.25">
      <c r="A54" s="174"/>
      <c r="B54" s="174"/>
      <c r="C54" s="174"/>
      <c r="D54" s="174"/>
      <c r="E54" s="174"/>
      <c r="F54" s="184"/>
      <c r="G54" s="174"/>
    </row>
    <row r="55" spans="1:9" s="72" customFormat="1" ht="15" x14ac:dyDescent="0.25">
      <c r="A55" s="174"/>
      <c r="B55" s="174"/>
      <c r="C55" s="174"/>
      <c r="D55" s="174"/>
      <c r="E55" s="174"/>
      <c r="F55" s="184"/>
      <c r="G55" s="174"/>
    </row>
    <row r="56" spans="1:9" s="72" customFormat="1" ht="15" x14ac:dyDescent="0.25">
      <c r="A56" s="166"/>
      <c r="B56" s="166"/>
      <c r="C56" s="166"/>
      <c r="D56" s="166"/>
      <c r="E56" s="166"/>
      <c r="F56" s="174"/>
      <c r="G56" s="174"/>
    </row>
    <row r="57" spans="1:9" s="72" customFormat="1" ht="15" x14ac:dyDescent="0.25">
      <c r="A57" s="166"/>
      <c r="B57" s="166"/>
      <c r="C57" s="166"/>
      <c r="D57" s="166"/>
      <c r="E57" s="166"/>
      <c r="F57" s="166"/>
      <c r="G57" s="166"/>
    </row>
    <row r="58" spans="1:9" s="72" customFormat="1" ht="15" x14ac:dyDescent="0.2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470" t="s">
        <v>66</v>
      </c>
    </row>
    <row r="66" spans="1:1" x14ac:dyDescent="0.25">
      <c r="A66" s="470" t="s">
        <v>293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t="13.9" hidden="1" x14ac:dyDescent="0.3"/>
    <row r="92" x14ac:dyDescent="0.25"/>
  </sheetData>
  <sheetProtection algorithmName="SHA-512" hashValue="UclgP9WMYcKlr7cc4oidXC+MFEtiFbXkyMALGvutLP6/53h2y0zrBtDhGkVjTo2td4Ch44tgUWQIZTToFdfAew==" saltValue="zlkJ+y7upwqGOMyNC1lFAw==" spinCount="100000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15" priority="25">
      <formula>LEN(TRIM(B7))=0</formula>
    </cfRule>
  </conditionalFormatting>
  <conditionalFormatting sqref="G32:I32">
    <cfRule type="containsBlanks" dxfId="314" priority="21">
      <formula>LEN(TRIM(G32))=0</formula>
    </cfRule>
    <cfRule type="containsBlanks" dxfId="313" priority="22">
      <formula>LEN(TRIM(G32))=0</formula>
    </cfRule>
  </conditionalFormatting>
  <conditionalFormatting sqref="B6:E6">
    <cfRule type="containsBlanks" dxfId="312" priority="20">
      <formula>LEN(TRIM(B6))=0</formula>
    </cfRule>
  </conditionalFormatting>
  <conditionalFormatting sqref="A12:I12">
    <cfRule type="containsText" dxfId="31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10" priority="19">
      <formula>LEN(TRIM(A12))=0</formula>
    </cfRule>
  </conditionalFormatting>
  <conditionalFormatting sqref="G31:I31">
    <cfRule type="containsBlanks" dxfId="309" priority="24">
      <formula>LEN(TRIM(G31))=0</formula>
    </cfRule>
  </conditionalFormatting>
  <conditionalFormatting sqref="G40:I40">
    <cfRule type="cellIs" dxfId="308" priority="13" operator="notEqual">
      <formula>0</formula>
    </cfRule>
  </conditionalFormatting>
  <conditionalFormatting sqref="A14:I16">
    <cfRule type="containsBlanks" dxfId="307" priority="12">
      <formula>LEN(TRIM(A14))=0</formula>
    </cfRule>
  </conditionalFormatting>
  <conditionalFormatting sqref="B6:E6 A15:I15">
    <cfRule type="containsText" dxfId="306" priority="8" operator="containsText" text="upisati naziv osnovne škole">
      <formula>NOT(ISERROR(SEARCH("upisati naziv osnovne škole",A6)))</formula>
    </cfRule>
    <cfRule type="containsText" dxfId="305" priority="10" operator="containsText" text="upisati naziv škole">
      <formula>NOT(ISERROR(SEARCH("upisati naziv škole",A6)))</formula>
    </cfRule>
  </conditionalFormatting>
  <conditionalFormatting sqref="A15:I15 B6:E6">
    <cfRule type="containsText" dxfId="304" priority="9" operator="containsText" text="upisati naziv srednje škole">
      <formula>NOT(ISERROR(SEARCH("upisati naziv srednje škole",A6)))</formula>
    </cfRule>
  </conditionalFormatting>
  <conditionalFormatting sqref="G31">
    <cfRule type="containsText" dxfId="303" priority="6" operator="containsText" text="obavezan unos">
      <formula>NOT(ISERROR(SEARCH("obavezan unos",G31)))</formula>
    </cfRule>
  </conditionalFormatting>
  <conditionalFormatting sqref="B6:E6 C8:E9">
    <cfRule type="containsBlanks" dxfId="302" priority="5">
      <formula>LEN(TRIM(B6))=0</formula>
    </cfRule>
  </conditionalFormatting>
  <conditionalFormatting sqref="G48:G49">
    <cfRule type="containsBlanks" dxfId="301" priority="2">
      <formula>LEN(TRIM(G48))=0</formula>
    </cfRule>
  </conditionalFormatting>
  <conditionalFormatting sqref="G48:H49">
    <cfRule type="containsText" dxfId="30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40" zoomScaleNormal="4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 x14ac:dyDescent="0.25"/>
  <cols>
    <col min="1" max="2" width="2.42578125" style="363" customWidth="1"/>
    <col min="3" max="3" width="5.28515625" style="363" customWidth="1"/>
    <col min="4" max="4" width="10.5703125" style="364" customWidth="1"/>
    <col min="5" max="5" width="0.85546875" style="364" customWidth="1"/>
    <col min="6" max="6" width="13.85546875" style="364" customWidth="1"/>
    <col min="7" max="7" width="17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3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65"/>
      <c r="I4" s="535" t="s">
        <v>110</v>
      </c>
      <c r="J4" s="536" t="s">
        <v>110</v>
      </c>
      <c r="K4" s="537"/>
      <c r="L4" s="535" t="s">
        <v>111</v>
      </c>
      <c r="M4" s="536"/>
      <c r="N4" s="536"/>
      <c r="O4" s="536"/>
      <c r="P4" s="536"/>
      <c r="Q4" s="536"/>
      <c r="R4" s="536"/>
      <c r="S4" s="537"/>
      <c r="T4" s="272"/>
      <c r="U4" s="535" t="s">
        <v>110</v>
      </c>
      <c r="V4" s="536" t="s">
        <v>110</v>
      </c>
      <c r="W4" s="537"/>
      <c r="X4" s="535" t="s">
        <v>111</v>
      </c>
      <c r="Y4" s="536"/>
      <c r="Z4" s="536"/>
      <c r="AA4" s="536"/>
      <c r="AB4" s="536"/>
      <c r="AC4" s="536"/>
      <c r="AD4" s="536"/>
      <c r="AE4" s="537"/>
      <c r="AF4" s="272"/>
      <c r="AG4" s="535" t="s">
        <v>110</v>
      </c>
      <c r="AH4" s="536" t="s">
        <v>110</v>
      </c>
      <c r="AI4" s="537"/>
      <c r="AJ4" s="535" t="s">
        <v>111</v>
      </c>
      <c r="AK4" s="536"/>
      <c r="AL4" s="536"/>
      <c r="AM4" s="536"/>
      <c r="AN4" s="536"/>
      <c r="AO4" s="536"/>
      <c r="AP4" s="536"/>
      <c r="AQ4" s="537"/>
    </row>
    <row r="5" spans="1:45" s="191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22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33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3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4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5">
      <c r="A7" s="510">
        <v>1</v>
      </c>
      <c r="B7" s="511"/>
      <c r="C7" s="511"/>
      <c r="D7" s="511"/>
      <c r="E7" s="511"/>
      <c r="F7" s="511"/>
      <c r="G7" s="512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3">
      <c r="A8" s="518"/>
      <c r="B8" s="519"/>
      <c r="C8" s="519"/>
      <c r="D8" s="519"/>
      <c r="E8" s="519"/>
      <c r="F8" s="519"/>
      <c r="G8" s="520"/>
      <c r="H8" s="382"/>
      <c r="I8" s="524">
        <f>SUM(I9:K9)</f>
        <v>851200</v>
      </c>
      <c r="J8" s="525">
        <f>SUM(J9:L9)</f>
        <v>6307800</v>
      </c>
      <c r="K8" s="526"/>
      <c r="L8" s="383">
        <f>L9</f>
        <v>5501600</v>
      </c>
      <c r="M8" s="525">
        <f>SUM(M9:S9)</f>
        <v>529870</v>
      </c>
      <c r="N8" s="525"/>
      <c r="O8" s="525"/>
      <c r="P8" s="525"/>
      <c r="Q8" s="525"/>
      <c r="R8" s="525"/>
      <c r="S8" s="526"/>
      <c r="T8" s="382"/>
      <c r="U8" s="524">
        <f>SUM(U9:W9)</f>
        <v>826200</v>
      </c>
      <c r="V8" s="525">
        <f>SUM(V9:X9)</f>
        <v>6282800</v>
      </c>
      <c r="W8" s="526"/>
      <c r="X8" s="383">
        <f>X9</f>
        <v>5501600</v>
      </c>
      <c r="Y8" s="525">
        <f>SUM(Y9:AE9)</f>
        <v>500000</v>
      </c>
      <c r="Z8" s="525"/>
      <c r="AA8" s="525"/>
      <c r="AB8" s="525"/>
      <c r="AC8" s="525"/>
      <c r="AD8" s="525"/>
      <c r="AE8" s="526"/>
      <c r="AF8" s="424"/>
      <c r="AG8" s="524">
        <f>SUM(AG9:AI9)</f>
        <v>826200</v>
      </c>
      <c r="AH8" s="525">
        <f>SUM(AH9:AJ9)</f>
        <v>6282800</v>
      </c>
      <c r="AI8" s="526"/>
      <c r="AJ8" s="383">
        <f>AJ9</f>
        <v>5501600</v>
      </c>
      <c r="AK8" s="525">
        <f>SUM(AK9:AQ9)</f>
        <v>500000</v>
      </c>
      <c r="AL8" s="525"/>
      <c r="AM8" s="525"/>
      <c r="AN8" s="525"/>
      <c r="AO8" s="525"/>
      <c r="AP8" s="525"/>
      <c r="AQ8" s="526"/>
    </row>
    <row r="9" spans="1:45" s="196" customFormat="1" ht="30.75" customHeight="1" x14ac:dyDescent="0.3">
      <c r="A9" s="436"/>
      <c r="B9" s="513" t="str">
        <f>'1. Sažetak'!B6:E6</f>
        <v>OSNOVNA ŠKOLA VIDOVEC</v>
      </c>
      <c r="C9" s="513"/>
      <c r="D9" s="513"/>
      <c r="E9" s="513"/>
      <c r="F9" s="513"/>
      <c r="G9" s="514"/>
      <c r="H9" s="385">
        <f>SUM(I9:S9)</f>
        <v>6882670</v>
      </c>
      <c r="I9" s="386">
        <f>I13+I34+I41+I46</f>
        <v>45000</v>
      </c>
      <c r="J9" s="387">
        <f t="shared" ref="J9:S9" si="0">J13+J34+J41+J46</f>
        <v>806200</v>
      </c>
      <c r="K9" s="388">
        <f t="shared" si="0"/>
        <v>0</v>
      </c>
      <c r="L9" s="389">
        <f t="shared" si="0"/>
        <v>5501600</v>
      </c>
      <c r="M9" s="390">
        <f t="shared" si="0"/>
        <v>40000</v>
      </c>
      <c r="N9" s="391">
        <f t="shared" si="0"/>
        <v>440000</v>
      </c>
      <c r="O9" s="391">
        <f t="shared" si="0"/>
        <v>0</v>
      </c>
      <c r="P9" s="391">
        <f t="shared" si="0"/>
        <v>49870</v>
      </c>
      <c r="Q9" s="391">
        <f t="shared" si="0"/>
        <v>0</v>
      </c>
      <c r="R9" s="391">
        <f t="shared" si="0"/>
        <v>0</v>
      </c>
      <c r="S9" s="388">
        <f t="shared" si="0"/>
        <v>0</v>
      </c>
      <c r="T9" s="385">
        <f>SUM(U9:AE9)</f>
        <v>6827800</v>
      </c>
      <c r="U9" s="386">
        <f>U13+U34+U41+U46</f>
        <v>45000</v>
      </c>
      <c r="V9" s="387">
        <f t="shared" ref="V9:AE9" si="1">V13+V34+V41+V46</f>
        <v>781200</v>
      </c>
      <c r="W9" s="388">
        <f t="shared" si="1"/>
        <v>0</v>
      </c>
      <c r="X9" s="389">
        <f t="shared" si="1"/>
        <v>5501600</v>
      </c>
      <c r="Y9" s="390">
        <f t="shared" si="1"/>
        <v>40000</v>
      </c>
      <c r="Z9" s="391">
        <f t="shared" si="1"/>
        <v>440000</v>
      </c>
      <c r="AA9" s="391">
        <f t="shared" si="1"/>
        <v>0</v>
      </c>
      <c r="AB9" s="391">
        <f t="shared" si="1"/>
        <v>20000</v>
      </c>
      <c r="AC9" s="391">
        <f t="shared" si="1"/>
        <v>0</v>
      </c>
      <c r="AD9" s="391">
        <f t="shared" si="1"/>
        <v>0</v>
      </c>
      <c r="AE9" s="388">
        <f t="shared" si="1"/>
        <v>0</v>
      </c>
      <c r="AF9" s="385">
        <f>SUM(AG9:AQ9)</f>
        <v>6827800</v>
      </c>
      <c r="AG9" s="386">
        <f>AG13+AG34+AG41+AG46</f>
        <v>45000</v>
      </c>
      <c r="AH9" s="387">
        <f t="shared" ref="AH9:AQ9" si="2">AH13+AH34+AH41+AH46</f>
        <v>781200</v>
      </c>
      <c r="AI9" s="388">
        <f t="shared" si="2"/>
        <v>0</v>
      </c>
      <c r="AJ9" s="389">
        <f t="shared" si="2"/>
        <v>5501600</v>
      </c>
      <c r="AK9" s="390">
        <f t="shared" si="2"/>
        <v>40000</v>
      </c>
      <c r="AL9" s="391">
        <f t="shared" si="2"/>
        <v>440000</v>
      </c>
      <c r="AM9" s="391">
        <f t="shared" si="2"/>
        <v>0</v>
      </c>
      <c r="AN9" s="391">
        <f t="shared" si="2"/>
        <v>20000</v>
      </c>
      <c r="AO9" s="391">
        <f t="shared" si="2"/>
        <v>0</v>
      </c>
      <c r="AP9" s="391">
        <f t="shared" si="2"/>
        <v>0</v>
      </c>
      <c r="AQ9" s="388">
        <f t="shared" si="2"/>
        <v>0</v>
      </c>
    </row>
    <row r="10" spans="1:45" s="197" customFormat="1" ht="13.9" x14ac:dyDescent="0.3">
      <c r="A10" s="515" t="s">
        <v>85</v>
      </c>
      <c r="B10" s="516"/>
      <c r="C10" s="516"/>
      <c r="D10" s="516"/>
      <c r="E10" s="516"/>
      <c r="F10" s="516"/>
      <c r="G10" s="517"/>
      <c r="H10" s="382" t="str">
        <f>IF('2. Plan prihoda i primitaka'!H9-'3. Plan rashoda i izdataka'!H12=0,"","Prihodi i rashodi nisu usklađeni s izvorima financiranja")</f>
        <v/>
      </c>
      <c r="I10" s="392" t="str">
        <f>IF('2. Plan prihoda i primitaka'!I9-'3. Plan rashoda i izdataka'!I12=0,"","Prihodi i rashodi nisu usklađeni s izvorima financiranja")</f>
        <v/>
      </c>
      <c r="J10" s="393" t="str">
        <f>IF('2. Plan prihoda i primitaka'!J9-'3. Plan rashoda i izdataka'!J12=0,"","Prihodi i rashodi nisu usklađeni s izvorima financiranja")</f>
        <v/>
      </c>
      <c r="K10" s="394" t="str">
        <f>IF('2. Plan prihoda i primitaka'!K9-'3. Plan rashoda i izdataka'!K12=0,"","Prihodi i rashodi nisu usklađeni s izvorima financiranja")</f>
        <v/>
      </c>
      <c r="L10" s="395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396" t="str">
        <f>IF('2. Plan prihoda i primitaka'!N9-'3. Plan rashoda i izdataka'!N12=0,"","Prihodi i rashodi nisu usklađeni s izvorima financiranja")</f>
        <v/>
      </c>
      <c r="O10" s="396" t="str">
        <f>IF('2. Plan prihoda i primitaka'!O9-'3. Plan rashoda i izdataka'!O12=0,"","Prihodi i rashodi nisu usklađeni s izvorima financiranja")</f>
        <v/>
      </c>
      <c r="P10" s="396" t="str">
        <f>IF('2. Plan prihoda i primitaka'!P9-'3. Plan rashoda i izdataka'!P12=0,"","Prihodi i rashodi nisu usklađeni s izvorima financiranja")</f>
        <v/>
      </c>
      <c r="Q10" s="396" t="str">
        <f>IF('2. Plan prihoda i primitaka'!Q9-'3. Plan rashoda i izdataka'!Q12=0,"","Prihodi i rashodi nisu usklađeni s izvorima financiranja")</f>
        <v/>
      </c>
      <c r="R10" s="396" t="str">
        <f>IF('2. Plan prihoda i primitaka'!R9-'3. Plan rashoda i izdataka'!R12=0,"","Prihodi i rashodi nisu usklađeni s izvorima financiranja")</f>
        <v/>
      </c>
      <c r="S10" s="394" t="str">
        <f>IF('2. Plan prihoda i primitaka'!S9-'3. Plan rashoda i izdataka'!S12=0,"","Prihodi i rashodi nisu usklađeni s izvorima financiranja")</f>
        <v/>
      </c>
      <c r="T10" s="382" t="str">
        <f>IF('2. Plan prihoda i primitaka'!T9-'3. Plan rashoda i izdataka'!T12=0,"","Prihodi i rashodi nisu usklađeni s izvorima financiranja")</f>
        <v/>
      </c>
      <c r="U10" s="393" t="str">
        <f>IF('2. Plan prihoda i primitaka'!U9-'3. Plan rashoda i izdataka'!U12=0,"","Prihodi i rashodi nisu usklađeni s izvorima financiranja")</f>
        <v/>
      </c>
      <c r="V10" s="393" t="str">
        <f>IF('2. Plan prihoda i primitaka'!V9-'3. Plan rashoda i izdataka'!V12=0,"","Prihodi i rashodi nisu usklađeni s izvorima financiranja")</f>
        <v/>
      </c>
      <c r="W10" s="394" t="str">
        <f>IF('2. Plan prihoda i primitaka'!W9-'3. Plan rashoda i izdataka'!W12=0,"","Prihodi i rashodi nisu usklađeni s izvorima financiranja")</f>
        <v/>
      </c>
      <c r="X10" s="395" t="str">
        <f>IF('2. Plan prihoda i primitaka'!X9-'3. Plan rashoda i izdataka'!X12=0,"","Prihodi i rashodi nisu usklađeni s izvorima financiranja")</f>
        <v/>
      </c>
      <c r="Y10" s="392" t="str">
        <f>IF('2. Plan prihoda i primitaka'!Y9-'3. Plan rashoda i izdataka'!Y12=0,"","Prihodi i rashodi nisu usklađeni s izvorima financiranja")</f>
        <v/>
      </c>
      <c r="Z10" s="396" t="str">
        <f>IF('2. Plan prihoda i primitaka'!Z9-'3. Plan rashoda i izdataka'!Z12=0,"","Prihodi i rashodi nisu usklađeni s izvorima financiranja")</f>
        <v/>
      </c>
      <c r="AA10" s="396" t="str">
        <f>IF('2. Plan prihoda i primitaka'!AA9-'3. Plan rashoda i izdataka'!AA12=0,"","Prihodi i rashodi nisu usklađeni s izvorima financiranja")</f>
        <v/>
      </c>
      <c r="AB10" s="396" t="str">
        <f>IF('2. Plan prihoda i primitaka'!AB9-'3. Plan rashoda i izdataka'!AB12=0,"","Prihodi i rashodi nisu usklađeni s izvorima financiranja")</f>
        <v/>
      </c>
      <c r="AC10" s="396" t="str">
        <f>IF('2. Plan prihoda i primitaka'!AC9-'3. Plan rashoda i izdataka'!AC12=0,"","Prihodi i rashodi nisu usklađeni s izvorima financiranja")</f>
        <v/>
      </c>
      <c r="AD10" s="396" t="str">
        <f>IF('2. Plan prihoda i primitaka'!AD9-'3. Plan rashoda i izdataka'!AD12=0,"","Prihodi i rashodi nisu usklađeni s izvorima financiranja")</f>
        <v/>
      </c>
      <c r="AE10" s="394" t="str">
        <f>IF('2. Plan prihoda i primitaka'!AE9-'3. Plan rashoda i izdataka'!AE12=0,"","Prihodi i rashodi nisu usklađeni s izvorima financiranja")</f>
        <v/>
      </c>
      <c r="AF10" s="382" t="str">
        <f>IF('2. Plan prihoda i primitaka'!AF9-'3. Plan rashoda i izdataka'!AF12=0,"","Prihodi i rashodi nisu usklađeni s izvorima financiranja")</f>
        <v/>
      </c>
      <c r="AG10" s="397" t="str">
        <f>IF('2. Plan prihoda i primitaka'!AG9-'3. Plan rashoda i izdataka'!AG12=0,"","Prihodi i rashodi nisu usklađeni s izvorima financiranja")</f>
        <v/>
      </c>
      <c r="AH10" s="393" t="str">
        <f>IF('2. Plan prihoda i primitaka'!AH9-'3. Plan rashoda i izdataka'!AH12=0,"","Prihodi i rashodi nisu usklađeni s izvorima financiranja")</f>
        <v/>
      </c>
      <c r="AI10" s="394" t="str">
        <f>IF('2. Plan prihoda i primitaka'!AI9-'3. Plan rashoda i izdataka'!AI12=0,"","Prihodi i rashodi nisu usklađeni s izvorima financiranja")</f>
        <v/>
      </c>
      <c r="AJ10" s="395" t="str">
        <f>IF('2. Plan prihoda i primitaka'!AJ9-'3. Plan rashoda i izdataka'!AJ12=0,"","Prihodi i rashodi nisu usklađeni s izvorima financiranja")</f>
        <v/>
      </c>
      <c r="AK10" s="392" t="str">
        <f>IF('2. Plan prihoda i primitaka'!AK9-'3. Plan rashoda i izdataka'!AK12=0,"","Prihodi i rashodi nisu usklađeni s izvorima financiranja")</f>
        <v/>
      </c>
      <c r="AL10" s="396" t="str">
        <f>IF('2. Plan prihoda i primitaka'!AL9-'3. Plan rashoda i izdataka'!AL12=0,"","Prihodi i rashodi nisu usklađeni s izvorima financiranja")</f>
        <v/>
      </c>
      <c r="AM10" s="396" t="str">
        <f>IF('2. Plan prihoda i primitaka'!AM9-'3. Plan rashoda i izdataka'!AM12=0,"","Prihodi i rashodi nisu usklađeni s izvorima financiranja")</f>
        <v/>
      </c>
      <c r="AN10" s="396" t="str">
        <f>IF('2. Plan prihoda i primitaka'!AN9-'3. Plan rashoda i izdataka'!AN12=0,"","Prihodi i rashodi nisu usklađeni s izvorima financiranja")</f>
        <v/>
      </c>
      <c r="AO10" s="396" t="str">
        <f>IF('2. Plan prihoda i primitaka'!AO9-'3. Plan rashoda i izdataka'!AO12=0,"","Prihodi i rashodi nisu usklađeni s izvorima financiranja")</f>
        <v/>
      </c>
      <c r="AP10" s="396" t="str">
        <f>IF('2. Plan prihoda i primitaka'!AP9-'3. Plan rashoda i izdataka'!AP12=0,"","Prihodi i rashodi nisu usklađeni s izvorima financiranja")</f>
        <v/>
      </c>
      <c r="AQ10" s="394" t="str">
        <f>IF('2. Plan prihoda i primitaka'!AQ9-'3. Plan rashoda i izdataka'!AQ12=0,"","Prihodi i rashodi nisu usklađeni s izvorima financiranja")</f>
        <v/>
      </c>
    </row>
    <row r="11" spans="1:45" s="195" customFormat="1" ht="13.5" customHeight="1" x14ac:dyDescent="0.3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425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425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3">
      <c r="A12" s="505" t="s">
        <v>74</v>
      </c>
      <c r="B12" s="506"/>
      <c r="C12" s="506"/>
      <c r="D12" s="506"/>
      <c r="E12" s="506"/>
      <c r="F12" s="506"/>
      <c r="G12" s="506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3">
      <c r="A13" s="351">
        <v>6</v>
      </c>
      <c r="B13" s="216"/>
      <c r="C13" s="216"/>
      <c r="D13" s="499" t="s">
        <v>48</v>
      </c>
      <c r="E13" s="499"/>
      <c r="F13" s="499"/>
      <c r="G13" s="500"/>
      <c r="H13" s="255">
        <f t="shared" ref="H13:H38" si="3">SUM(I13:S13)</f>
        <v>6882670</v>
      </c>
      <c r="I13" s="347">
        <f>I14+I21+I24+I26+I29+I31</f>
        <v>45000</v>
      </c>
      <c r="J13" s="288">
        <f t="shared" ref="J13:S13" si="4">J14+J21+J24+J26+J29+J31</f>
        <v>806200</v>
      </c>
      <c r="K13" s="257">
        <f t="shared" si="4"/>
        <v>0</v>
      </c>
      <c r="L13" s="402">
        <f t="shared" si="4"/>
        <v>5501600</v>
      </c>
      <c r="M13" s="258">
        <f t="shared" si="4"/>
        <v>40000</v>
      </c>
      <c r="N13" s="259">
        <f t="shared" si="4"/>
        <v>440000</v>
      </c>
      <c r="O13" s="259">
        <f t="shared" si="4"/>
        <v>0</v>
      </c>
      <c r="P13" s="259">
        <f t="shared" si="4"/>
        <v>49870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>SUM(U13:AE13)</f>
        <v>6827800</v>
      </c>
      <c r="U13" s="347">
        <f>U14+U21+U24+U26+U29+U31</f>
        <v>45000</v>
      </c>
      <c r="V13" s="288">
        <f t="shared" ref="V13:AE13" si="5">V14+V21+V24+V26+V29+V31</f>
        <v>781200</v>
      </c>
      <c r="W13" s="257">
        <f t="shared" si="5"/>
        <v>0</v>
      </c>
      <c r="X13" s="402">
        <f t="shared" si="5"/>
        <v>5501600</v>
      </c>
      <c r="Y13" s="258">
        <f t="shared" si="5"/>
        <v>40000</v>
      </c>
      <c r="Z13" s="259">
        <f t="shared" si="5"/>
        <v>440000</v>
      </c>
      <c r="AA13" s="259">
        <f t="shared" si="5"/>
        <v>0</v>
      </c>
      <c r="AB13" s="259">
        <f t="shared" si="5"/>
        <v>20000</v>
      </c>
      <c r="AC13" s="259">
        <f t="shared" si="5"/>
        <v>0</v>
      </c>
      <c r="AD13" s="259">
        <f t="shared" si="5"/>
        <v>0</v>
      </c>
      <c r="AE13" s="257">
        <f t="shared" si="5"/>
        <v>0</v>
      </c>
      <c r="AF13" s="255">
        <f>SUM(AG13:AQ13)</f>
        <v>6827800</v>
      </c>
      <c r="AG13" s="347">
        <f>AG14+AG21+AG24+AG26+AG29+AG31</f>
        <v>45000</v>
      </c>
      <c r="AH13" s="288">
        <f t="shared" ref="AH13" si="6">AH14+AH21+AH24+AH26+AH29+AH31</f>
        <v>781200</v>
      </c>
      <c r="AI13" s="257">
        <f t="shared" ref="AI13" si="7">AI14+AI21+AI24+AI26+AI29+AI31</f>
        <v>0</v>
      </c>
      <c r="AJ13" s="402">
        <f t="shared" ref="AJ13" si="8">AJ14+AJ21+AJ24+AJ26+AJ29+AJ31</f>
        <v>5501600</v>
      </c>
      <c r="AK13" s="258">
        <f t="shared" ref="AK13" si="9">AK14+AK21+AK24+AK26+AK29+AK31</f>
        <v>40000</v>
      </c>
      <c r="AL13" s="259">
        <f t="shared" ref="AL13" si="10">AL14+AL21+AL24+AL26+AL29+AL31</f>
        <v>440000</v>
      </c>
      <c r="AM13" s="259">
        <f t="shared" ref="AM13" si="11">AM14+AM21+AM24+AM26+AM29+AM31</f>
        <v>0</v>
      </c>
      <c r="AN13" s="259">
        <f t="shared" ref="AN13" si="12">AN14+AN21+AN24+AN26+AN29+AN31</f>
        <v>20000</v>
      </c>
      <c r="AO13" s="259">
        <f t="shared" ref="AO13" si="13">AO14+AO21+AO24+AO26+AO29+AO31</f>
        <v>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 x14ac:dyDescent="0.25">
      <c r="A14" s="497">
        <v>63</v>
      </c>
      <c r="B14" s="498"/>
      <c r="C14" s="403"/>
      <c r="D14" s="499" t="s">
        <v>49</v>
      </c>
      <c r="E14" s="499"/>
      <c r="F14" s="499"/>
      <c r="G14" s="500"/>
      <c r="H14" s="255">
        <f t="shared" si="3"/>
        <v>5551470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0</v>
      </c>
      <c r="L14" s="332">
        <f t="shared" si="16"/>
        <v>5501600</v>
      </c>
      <c r="M14" s="258">
        <f t="shared" si="16"/>
        <v>0</v>
      </c>
      <c r="N14" s="259">
        <f t="shared" si="16"/>
        <v>0</v>
      </c>
      <c r="O14" s="259">
        <f t="shared" si="16"/>
        <v>0</v>
      </c>
      <c r="P14" s="259">
        <f t="shared" si="16"/>
        <v>49870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5521600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0</v>
      </c>
      <c r="X14" s="332">
        <f>'Ad-2. UNOS prihoda'!X14</f>
        <v>5501600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0</v>
      </c>
      <c r="AB14" s="259">
        <f>'Ad-2. UNOS prihoda'!AB14</f>
        <v>20000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5521600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0</v>
      </c>
      <c r="AJ14" s="332">
        <f>'Ad-2. UNOS prihoda'!AJ14</f>
        <v>5501600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0</v>
      </c>
      <c r="AN14" s="259">
        <f>'Ad-2. UNOS prihoda'!AN14</f>
        <v>20000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 x14ac:dyDescent="0.25">
      <c r="A15" s="501">
        <v>631</v>
      </c>
      <c r="B15" s="502"/>
      <c r="C15" s="502"/>
      <c r="D15" s="503" t="s">
        <v>50</v>
      </c>
      <c r="E15" s="503"/>
      <c r="F15" s="503"/>
      <c r="G15" s="509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60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5"/>
      <c r="V15" s="406"/>
      <c r="W15" s="407"/>
      <c r="X15" s="408"/>
      <c r="Y15" s="409"/>
      <c r="Z15" s="410"/>
      <c r="AA15" s="410"/>
      <c r="AB15" s="410"/>
      <c r="AC15" s="410"/>
      <c r="AD15" s="410"/>
      <c r="AE15" s="407"/>
      <c r="AF15" s="263">
        <f t="shared" ref="AF15" si="18">SUM(AG15:AQ15)</f>
        <v>0</v>
      </c>
      <c r="AG15" s="405"/>
      <c r="AH15" s="406"/>
      <c r="AI15" s="407"/>
      <c r="AJ15" s="408"/>
      <c r="AK15" s="409"/>
      <c r="AL15" s="410"/>
      <c r="AM15" s="410"/>
      <c r="AN15" s="410"/>
      <c r="AO15" s="410"/>
      <c r="AP15" s="410"/>
      <c r="AQ15" s="407"/>
      <c r="AR15" s="261"/>
      <c r="AS15" s="261"/>
    </row>
    <row r="16" spans="1:45" ht="30" customHeight="1" x14ac:dyDescent="0.25">
      <c r="A16" s="501">
        <v>632</v>
      </c>
      <c r="B16" s="502"/>
      <c r="C16" s="502"/>
      <c r="D16" s="503" t="s">
        <v>51</v>
      </c>
      <c r="E16" s="503"/>
      <c r="F16" s="503"/>
      <c r="G16" s="509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60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5"/>
      <c r="V16" s="406"/>
      <c r="W16" s="407"/>
      <c r="X16" s="408"/>
      <c r="Y16" s="409"/>
      <c r="Z16" s="410"/>
      <c r="AA16" s="410"/>
      <c r="AB16" s="410"/>
      <c r="AC16" s="410"/>
      <c r="AD16" s="410"/>
      <c r="AE16" s="407"/>
      <c r="AF16" s="263">
        <f>SUM(AG16:AQ16)</f>
        <v>0</v>
      </c>
      <c r="AG16" s="405"/>
      <c r="AH16" s="406"/>
      <c r="AI16" s="407"/>
      <c r="AJ16" s="408"/>
      <c r="AK16" s="409"/>
      <c r="AL16" s="410"/>
      <c r="AM16" s="410"/>
      <c r="AN16" s="410"/>
      <c r="AO16" s="410"/>
      <c r="AP16" s="410"/>
      <c r="AQ16" s="407"/>
      <c r="AR16" s="261"/>
      <c r="AS16" s="261"/>
    </row>
    <row r="17" spans="1:45" ht="15" customHeight="1" x14ac:dyDescent="0.25">
      <c r="A17" s="501">
        <v>634</v>
      </c>
      <c r="B17" s="502"/>
      <c r="C17" s="502"/>
      <c r="D17" s="503" t="s">
        <v>113</v>
      </c>
      <c r="E17" s="503"/>
      <c r="F17" s="503"/>
      <c r="G17" s="509"/>
      <c r="H17" s="28">
        <f t="shared" si="3"/>
        <v>29870</v>
      </c>
      <c r="I17" s="29">
        <f>'Ad-2. UNOS prihoda'!I23</f>
        <v>0</v>
      </c>
      <c r="J17" s="92">
        <f>'Ad-2. UNOS prihoda'!J23</f>
        <v>0</v>
      </c>
      <c r="K17" s="411">
        <f>'Ad-2. UNOS prihoda'!K23</f>
        <v>0</v>
      </c>
      <c r="L17" s="360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29870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5"/>
      <c r="V17" s="406"/>
      <c r="W17" s="412"/>
      <c r="X17" s="408"/>
      <c r="Y17" s="409"/>
      <c r="Z17" s="410"/>
      <c r="AA17" s="410"/>
      <c r="AB17" s="410"/>
      <c r="AC17" s="410"/>
      <c r="AD17" s="410"/>
      <c r="AE17" s="407"/>
      <c r="AF17" s="262">
        <f t="shared" ref="AF17:AF20" si="19">SUM(AG17:AQ17)</f>
        <v>0</v>
      </c>
      <c r="AG17" s="405"/>
      <c r="AH17" s="406"/>
      <c r="AI17" s="412"/>
      <c r="AJ17" s="408"/>
      <c r="AK17" s="409"/>
      <c r="AL17" s="410"/>
      <c r="AM17" s="410"/>
      <c r="AN17" s="410"/>
      <c r="AO17" s="410"/>
      <c r="AP17" s="410"/>
      <c r="AQ17" s="407"/>
      <c r="AR17" s="261"/>
      <c r="AS17" s="261"/>
    </row>
    <row r="18" spans="1:45" ht="29.25" customHeight="1" x14ac:dyDescent="0.25">
      <c r="A18" s="501">
        <v>636</v>
      </c>
      <c r="B18" s="502"/>
      <c r="C18" s="502"/>
      <c r="D18" s="503" t="s">
        <v>62</v>
      </c>
      <c r="E18" s="503"/>
      <c r="F18" s="503"/>
      <c r="G18" s="509"/>
      <c r="H18" s="28">
        <f t="shared" si="3"/>
        <v>5521600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60">
        <f>'Ad-2. UNOS prihoda'!L30</f>
        <v>5501600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20000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5"/>
      <c r="V18" s="406"/>
      <c r="W18" s="407"/>
      <c r="X18" s="408"/>
      <c r="Y18" s="409"/>
      <c r="Z18" s="410"/>
      <c r="AA18" s="410"/>
      <c r="AB18" s="410"/>
      <c r="AC18" s="410"/>
      <c r="AD18" s="410"/>
      <c r="AE18" s="407"/>
      <c r="AF18" s="262">
        <f t="shared" si="19"/>
        <v>0</v>
      </c>
      <c r="AG18" s="405"/>
      <c r="AH18" s="406"/>
      <c r="AI18" s="407"/>
      <c r="AJ18" s="408"/>
      <c r="AK18" s="409"/>
      <c r="AL18" s="410"/>
      <c r="AM18" s="410"/>
      <c r="AN18" s="410"/>
      <c r="AO18" s="410"/>
      <c r="AP18" s="410"/>
      <c r="AQ18" s="407"/>
      <c r="AR18" s="261"/>
      <c r="AS18" s="261"/>
    </row>
    <row r="19" spans="1:45" ht="29.25" customHeight="1" x14ac:dyDescent="0.25">
      <c r="A19" s="501">
        <v>638</v>
      </c>
      <c r="B19" s="502"/>
      <c r="C19" s="502"/>
      <c r="D19" s="503" t="s">
        <v>165</v>
      </c>
      <c r="E19" s="503"/>
      <c r="F19" s="503"/>
      <c r="G19" s="509"/>
      <c r="H19" s="28">
        <f t="shared" si="3"/>
        <v>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60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5"/>
      <c r="V19" s="406"/>
      <c r="W19" s="407"/>
      <c r="X19" s="408"/>
      <c r="Y19" s="409"/>
      <c r="Z19" s="410"/>
      <c r="AA19" s="410"/>
      <c r="AB19" s="410"/>
      <c r="AC19" s="410"/>
      <c r="AD19" s="410"/>
      <c r="AE19" s="407"/>
      <c r="AF19" s="262">
        <f t="shared" si="19"/>
        <v>0</v>
      </c>
      <c r="AG19" s="405"/>
      <c r="AH19" s="406"/>
      <c r="AI19" s="407"/>
      <c r="AJ19" s="408"/>
      <c r="AK19" s="409"/>
      <c r="AL19" s="410"/>
      <c r="AM19" s="410"/>
      <c r="AN19" s="410"/>
      <c r="AO19" s="410"/>
      <c r="AP19" s="410"/>
      <c r="AQ19" s="407"/>
      <c r="AR19" s="261"/>
      <c r="AS19" s="261"/>
    </row>
    <row r="20" spans="1:45" ht="29.25" customHeight="1" x14ac:dyDescent="0.25">
      <c r="A20" s="501">
        <v>639</v>
      </c>
      <c r="B20" s="502"/>
      <c r="C20" s="502"/>
      <c r="D20" s="503" t="s">
        <v>201</v>
      </c>
      <c r="E20" s="503"/>
      <c r="F20" s="503"/>
      <c r="G20" s="509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60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5"/>
      <c r="V20" s="406"/>
      <c r="W20" s="407"/>
      <c r="X20" s="408"/>
      <c r="Y20" s="409"/>
      <c r="Z20" s="410"/>
      <c r="AA20" s="410"/>
      <c r="AB20" s="410"/>
      <c r="AC20" s="410"/>
      <c r="AD20" s="410"/>
      <c r="AE20" s="407"/>
      <c r="AF20" s="262">
        <f t="shared" si="19"/>
        <v>0</v>
      </c>
      <c r="AG20" s="405"/>
      <c r="AH20" s="406"/>
      <c r="AI20" s="407"/>
      <c r="AJ20" s="408"/>
      <c r="AK20" s="409"/>
      <c r="AL20" s="410"/>
      <c r="AM20" s="410"/>
      <c r="AN20" s="410"/>
      <c r="AO20" s="410"/>
      <c r="AP20" s="410"/>
      <c r="AQ20" s="407"/>
      <c r="AR20" s="261"/>
      <c r="AS20" s="261"/>
    </row>
    <row r="21" spans="1:45" s="196" customFormat="1" ht="13.9" x14ac:dyDescent="0.3">
      <c r="A21" s="497">
        <v>64</v>
      </c>
      <c r="B21" s="498"/>
      <c r="C21" s="229"/>
      <c r="D21" s="499" t="s">
        <v>52</v>
      </c>
      <c r="E21" s="499"/>
      <c r="F21" s="499"/>
      <c r="G21" s="500"/>
      <c r="H21" s="255">
        <f t="shared" si="3"/>
        <v>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 x14ac:dyDescent="0.3">
      <c r="A22" s="501">
        <v>641</v>
      </c>
      <c r="B22" s="502"/>
      <c r="C22" s="502"/>
      <c r="D22" s="503" t="s">
        <v>53</v>
      </c>
      <c r="E22" s="503"/>
      <c r="F22" s="503"/>
      <c r="G22" s="509"/>
      <c r="H22" s="28">
        <f t="shared" si="3"/>
        <v>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60">
        <f>'Ad-2. UNOS prihoda'!L50</f>
        <v>0</v>
      </c>
      <c r="M22" s="318">
        <f>'Ad-2. UNOS prihoda'!M50</f>
        <v>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5"/>
      <c r="V22" s="406"/>
      <c r="W22" s="407"/>
      <c r="X22" s="408"/>
      <c r="Y22" s="409"/>
      <c r="Z22" s="410"/>
      <c r="AA22" s="410"/>
      <c r="AB22" s="410"/>
      <c r="AC22" s="410"/>
      <c r="AD22" s="410"/>
      <c r="AE22" s="407"/>
      <c r="AF22" s="262">
        <f t="shared" ref="AF22:AF23" si="21">SUM(AG22:AQ22)</f>
        <v>0</v>
      </c>
      <c r="AG22" s="405"/>
      <c r="AH22" s="406"/>
      <c r="AI22" s="407"/>
      <c r="AJ22" s="408"/>
      <c r="AK22" s="409"/>
      <c r="AL22" s="410"/>
      <c r="AM22" s="410"/>
      <c r="AN22" s="410"/>
      <c r="AO22" s="410"/>
      <c r="AP22" s="410"/>
      <c r="AQ22" s="407"/>
      <c r="AR22" s="261"/>
      <c r="AS22" s="261"/>
    </row>
    <row r="23" spans="1:45" ht="15" customHeight="1" x14ac:dyDescent="0.3">
      <c r="A23" s="501">
        <v>642</v>
      </c>
      <c r="B23" s="502"/>
      <c r="C23" s="502"/>
      <c r="D23" s="503" t="s">
        <v>63</v>
      </c>
      <c r="E23" s="503"/>
      <c r="F23" s="503"/>
      <c r="G23" s="509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60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5"/>
      <c r="V23" s="406"/>
      <c r="W23" s="407"/>
      <c r="X23" s="408"/>
      <c r="Y23" s="409"/>
      <c r="Z23" s="410"/>
      <c r="AA23" s="410"/>
      <c r="AB23" s="410"/>
      <c r="AC23" s="410"/>
      <c r="AD23" s="410"/>
      <c r="AE23" s="407"/>
      <c r="AF23" s="262">
        <f t="shared" si="21"/>
        <v>0</v>
      </c>
      <c r="AG23" s="405"/>
      <c r="AH23" s="406"/>
      <c r="AI23" s="407"/>
      <c r="AJ23" s="408"/>
      <c r="AK23" s="409"/>
      <c r="AL23" s="410"/>
      <c r="AM23" s="410"/>
      <c r="AN23" s="410"/>
      <c r="AO23" s="410"/>
      <c r="AP23" s="410"/>
      <c r="AQ23" s="407"/>
      <c r="AR23" s="261"/>
      <c r="AS23" s="261"/>
    </row>
    <row r="24" spans="1:45" s="196" customFormat="1" ht="41.25" customHeight="1" x14ac:dyDescent="0.3">
      <c r="A24" s="497">
        <v>65</v>
      </c>
      <c r="B24" s="498"/>
      <c r="C24" s="229"/>
      <c r="D24" s="499" t="s">
        <v>54</v>
      </c>
      <c r="E24" s="499"/>
      <c r="F24" s="499"/>
      <c r="G24" s="500"/>
      <c r="H24" s="255">
        <f t="shared" si="3"/>
        <v>440000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440000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440000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440000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440000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440000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 x14ac:dyDescent="0.3">
      <c r="A25" s="501">
        <v>652</v>
      </c>
      <c r="B25" s="502"/>
      <c r="C25" s="502"/>
      <c r="D25" s="503" t="s">
        <v>55</v>
      </c>
      <c r="E25" s="503"/>
      <c r="F25" s="503"/>
      <c r="G25" s="509"/>
      <c r="H25" s="28">
        <f t="shared" si="3"/>
        <v>440000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60">
        <f>'Ad-2. UNOS prihoda'!L61</f>
        <v>0</v>
      </c>
      <c r="M25" s="318">
        <f>'Ad-2. UNOS prihoda'!M61</f>
        <v>0</v>
      </c>
      <c r="N25" s="30">
        <f>'Ad-2. UNOS prihoda'!N61</f>
        <v>440000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5"/>
      <c r="V25" s="406"/>
      <c r="W25" s="407"/>
      <c r="X25" s="408"/>
      <c r="Y25" s="409"/>
      <c r="Z25" s="410"/>
      <c r="AA25" s="410"/>
      <c r="AB25" s="410"/>
      <c r="AC25" s="410"/>
      <c r="AD25" s="410"/>
      <c r="AE25" s="407"/>
      <c r="AF25" s="262">
        <f t="shared" ref="AF25" si="23">SUM(AG25:AQ25)</f>
        <v>0</v>
      </c>
      <c r="AG25" s="405"/>
      <c r="AH25" s="406"/>
      <c r="AI25" s="407"/>
      <c r="AJ25" s="408"/>
      <c r="AK25" s="409"/>
      <c r="AL25" s="410"/>
      <c r="AM25" s="410"/>
      <c r="AN25" s="410"/>
      <c r="AO25" s="410"/>
      <c r="AP25" s="410"/>
      <c r="AQ25" s="407"/>
      <c r="AR25" s="261"/>
      <c r="AS25" s="261"/>
    </row>
    <row r="26" spans="1:45" s="196" customFormat="1" ht="27.75" customHeight="1" x14ac:dyDescent="0.25">
      <c r="A26" s="497">
        <v>66</v>
      </c>
      <c r="B26" s="498"/>
      <c r="C26" s="229"/>
      <c r="D26" s="499" t="s">
        <v>56</v>
      </c>
      <c r="E26" s="499"/>
      <c r="F26" s="499"/>
      <c r="G26" s="500"/>
      <c r="H26" s="255">
        <f t="shared" si="3"/>
        <v>40000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40000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0</v>
      </c>
      <c r="R26" s="259">
        <f t="shared" si="24"/>
        <v>0</v>
      </c>
      <c r="S26" s="257">
        <f t="shared" si="24"/>
        <v>0</v>
      </c>
      <c r="T26" s="46">
        <f>SUM(U26:AE26)</f>
        <v>40000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40000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0</v>
      </c>
      <c r="AD26" s="259">
        <f>'Ad-2. UNOS prihoda'!AD67</f>
        <v>0</v>
      </c>
      <c r="AE26" s="257">
        <f>'Ad-2. UNOS prihoda'!AE67</f>
        <v>0</v>
      </c>
      <c r="AF26" s="46">
        <f>SUM(AG26:AQ26)</f>
        <v>40000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40000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 x14ac:dyDescent="0.25">
      <c r="A27" s="501">
        <v>661</v>
      </c>
      <c r="B27" s="502"/>
      <c r="C27" s="502"/>
      <c r="D27" s="503" t="s">
        <v>57</v>
      </c>
      <c r="E27" s="503"/>
      <c r="F27" s="503"/>
      <c r="G27" s="509"/>
      <c r="H27" s="28">
        <f t="shared" si="3"/>
        <v>40000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60">
        <f>'Ad-2. UNOS prihoda'!L68</f>
        <v>0</v>
      </c>
      <c r="M27" s="318">
        <f>'Ad-2. UNOS prihoda'!M68</f>
        <v>40000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5"/>
      <c r="V27" s="406"/>
      <c r="W27" s="407"/>
      <c r="X27" s="408"/>
      <c r="Y27" s="409"/>
      <c r="Z27" s="410"/>
      <c r="AA27" s="410"/>
      <c r="AB27" s="410"/>
      <c r="AC27" s="410"/>
      <c r="AD27" s="410"/>
      <c r="AE27" s="407"/>
      <c r="AF27" s="262">
        <f t="shared" ref="AF27:AF28" si="25">SUM(AG27:AQ27)</f>
        <v>0</v>
      </c>
      <c r="AG27" s="405"/>
      <c r="AH27" s="406"/>
      <c r="AI27" s="407"/>
      <c r="AJ27" s="408"/>
      <c r="AK27" s="409"/>
      <c r="AL27" s="410"/>
      <c r="AM27" s="410"/>
      <c r="AN27" s="410"/>
      <c r="AO27" s="410"/>
      <c r="AP27" s="410"/>
      <c r="AQ27" s="407"/>
      <c r="AR27" s="261"/>
      <c r="AS27" s="261"/>
    </row>
    <row r="28" spans="1:45" ht="29.25" customHeight="1" x14ac:dyDescent="0.25">
      <c r="A28" s="501">
        <v>663</v>
      </c>
      <c r="B28" s="502"/>
      <c r="C28" s="502"/>
      <c r="D28" s="503" t="s">
        <v>58</v>
      </c>
      <c r="E28" s="503"/>
      <c r="F28" s="503"/>
      <c r="G28" s="509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60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5"/>
      <c r="V28" s="406"/>
      <c r="W28" s="407"/>
      <c r="X28" s="408"/>
      <c r="Y28" s="409"/>
      <c r="Z28" s="410"/>
      <c r="AA28" s="410"/>
      <c r="AB28" s="410"/>
      <c r="AC28" s="410"/>
      <c r="AD28" s="410"/>
      <c r="AE28" s="407"/>
      <c r="AF28" s="262">
        <f t="shared" si="25"/>
        <v>0</v>
      </c>
      <c r="AG28" s="405"/>
      <c r="AH28" s="406"/>
      <c r="AI28" s="407"/>
      <c r="AJ28" s="408"/>
      <c r="AK28" s="409"/>
      <c r="AL28" s="410"/>
      <c r="AM28" s="410"/>
      <c r="AN28" s="410"/>
      <c r="AO28" s="410"/>
      <c r="AP28" s="410"/>
      <c r="AQ28" s="407"/>
      <c r="AR28" s="261"/>
      <c r="AS28" s="261"/>
    </row>
    <row r="29" spans="1:45" s="196" customFormat="1" ht="28.15" customHeight="1" x14ac:dyDescent="0.25">
      <c r="A29" s="497">
        <v>67</v>
      </c>
      <c r="B29" s="498"/>
      <c r="C29" s="229"/>
      <c r="D29" s="499" t="s">
        <v>59</v>
      </c>
      <c r="E29" s="499"/>
      <c r="F29" s="499"/>
      <c r="G29" s="500"/>
      <c r="H29" s="255">
        <f t="shared" si="3"/>
        <v>851200</v>
      </c>
      <c r="I29" s="347">
        <f>SUM(I30:I30)</f>
        <v>45000</v>
      </c>
      <c r="J29" s="288">
        <f t="shared" ref="J29:S29" si="26">SUM(J30:J30)</f>
        <v>806200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826200</v>
      </c>
      <c r="U29" s="347">
        <f>'Ad-2. UNOS prihoda'!U81</f>
        <v>45000</v>
      </c>
      <c r="V29" s="288">
        <f>'Ad-2. UNOS prihoda'!V81</f>
        <v>781200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826200</v>
      </c>
      <c r="AG29" s="347">
        <f>'Ad-2. UNOS prihoda'!AG81</f>
        <v>45000</v>
      </c>
      <c r="AH29" s="288">
        <f>'Ad-2. UNOS prihoda'!AH81</f>
        <v>781200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 x14ac:dyDescent="0.25">
      <c r="A30" s="501">
        <v>671</v>
      </c>
      <c r="B30" s="502"/>
      <c r="C30" s="502"/>
      <c r="D30" s="503" t="s">
        <v>60</v>
      </c>
      <c r="E30" s="503"/>
      <c r="F30" s="503"/>
      <c r="G30" s="509"/>
      <c r="H30" s="28">
        <f t="shared" si="3"/>
        <v>851200</v>
      </c>
      <c r="I30" s="29">
        <f>'Ad-2. UNOS prihoda'!I82</f>
        <v>45000</v>
      </c>
      <c r="J30" s="92">
        <f>'Ad-2. UNOS prihoda'!J82</f>
        <v>806200</v>
      </c>
      <c r="K30" s="31">
        <f>'Ad-2. UNOS prihoda'!K82</f>
        <v>0</v>
      </c>
      <c r="L30" s="360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5"/>
      <c r="V30" s="406"/>
      <c r="W30" s="407"/>
      <c r="X30" s="408"/>
      <c r="Y30" s="409"/>
      <c r="Z30" s="410"/>
      <c r="AA30" s="410"/>
      <c r="AB30" s="410"/>
      <c r="AC30" s="410"/>
      <c r="AD30" s="410"/>
      <c r="AE30" s="407"/>
      <c r="AF30" s="263">
        <f t="shared" ref="AF30" si="27">SUM(AG30:AQ30)</f>
        <v>0</v>
      </c>
      <c r="AG30" s="405"/>
      <c r="AH30" s="406"/>
      <c r="AI30" s="407"/>
      <c r="AJ30" s="408"/>
      <c r="AK30" s="409"/>
      <c r="AL30" s="410"/>
      <c r="AM30" s="410"/>
      <c r="AN30" s="410"/>
      <c r="AO30" s="410"/>
      <c r="AP30" s="410"/>
      <c r="AQ30" s="407"/>
      <c r="AR30" s="261"/>
      <c r="AS30" s="261"/>
    </row>
    <row r="31" spans="1:45" s="196" customFormat="1" ht="13.9" x14ac:dyDescent="0.3">
      <c r="A31" s="497">
        <v>68</v>
      </c>
      <c r="B31" s="498"/>
      <c r="C31" s="229"/>
      <c r="D31" s="499" t="s">
        <v>168</v>
      </c>
      <c r="E31" s="499"/>
      <c r="F31" s="499"/>
      <c r="G31" s="500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3.9" x14ac:dyDescent="0.3">
      <c r="A32" s="501">
        <v>681</v>
      </c>
      <c r="B32" s="502"/>
      <c r="C32" s="502"/>
      <c r="D32" s="503" t="s">
        <v>249</v>
      </c>
      <c r="E32" s="503"/>
      <c r="F32" s="503"/>
      <c r="G32" s="509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60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5"/>
      <c r="V32" s="406"/>
      <c r="W32" s="407"/>
      <c r="X32" s="408"/>
      <c r="Y32" s="409"/>
      <c r="Z32" s="410"/>
      <c r="AA32" s="410"/>
      <c r="AB32" s="410"/>
      <c r="AC32" s="410"/>
      <c r="AD32" s="410"/>
      <c r="AE32" s="407"/>
      <c r="AF32" s="263">
        <f t="shared" ref="AF32:AF33" si="30">SUM(AG32:AQ32)</f>
        <v>0</v>
      </c>
      <c r="AG32" s="405"/>
      <c r="AH32" s="406"/>
      <c r="AI32" s="407"/>
      <c r="AJ32" s="408"/>
      <c r="AK32" s="409"/>
      <c r="AL32" s="410"/>
      <c r="AM32" s="410"/>
      <c r="AN32" s="410"/>
      <c r="AO32" s="410"/>
      <c r="AP32" s="410"/>
      <c r="AQ32" s="407"/>
      <c r="AR32" s="261"/>
      <c r="AS32" s="261"/>
    </row>
    <row r="33" spans="1:45" ht="13.9" x14ac:dyDescent="0.3">
      <c r="A33" s="501">
        <v>683</v>
      </c>
      <c r="B33" s="502"/>
      <c r="C33" s="502"/>
      <c r="D33" s="503" t="s">
        <v>169</v>
      </c>
      <c r="E33" s="503"/>
      <c r="F33" s="503"/>
      <c r="G33" s="509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60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5"/>
      <c r="V33" s="406"/>
      <c r="W33" s="407"/>
      <c r="X33" s="408"/>
      <c r="Y33" s="409"/>
      <c r="Z33" s="410"/>
      <c r="AA33" s="410"/>
      <c r="AB33" s="410"/>
      <c r="AC33" s="410"/>
      <c r="AD33" s="410"/>
      <c r="AE33" s="407"/>
      <c r="AF33" s="263">
        <f t="shared" si="30"/>
        <v>0</v>
      </c>
      <c r="AG33" s="405"/>
      <c r="AH33" s="406"/>
      <c r="AI33" s="407"/>
      <c r="AJ33" s="408"/>
      <c r="AK33" s="409"/>
      <c r="AL33" s="410"/>
      <c r="AM33" s="410"/>
      <c r="AN33" s="410"/>
      <c r="AO33" s="410"/>
      <c r="AP33" s="410"/>
      <c r="AQ33" s="407"/>
      <c r="AR33" s="261"/>
      <c r="AS33" s="261"/>
    </row>
    <row r="34" spans="1:45" s="198" customFormat="1" ht="27.75" customHeight="1" x14ac:dyDescent="0.3">
      <c r="A34" s="351">
        <v>7</v>
      </c>
      <c r="B34" s="216"/>
      <c r="C34" s="216"/>
      <c r="D34" s="499" t="s">
        <v>96</v>
      </c>
      <c r="E34" s="499"/>
      <c r="F34" s="499"/>
      <c r="G34" s="500"/>
      <c r="H34" s="255">
        <f t="shared" si="3"/>
        <v>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0</v>
      </c>
      <c r="S34" s="257">
        <f t="shared" si="32"/>
        <v>0</v>
      </c>
      <c r="T34" s="255">
        <f>SUM(U34:AE34)</f>
        <v>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0</v>
      </c>
      <c r="AE34" s="257">
        <f t="shared" si="33"/>
        <v>0</v>
      </c>
      <c r="AF34" s="255">
        <f>SUM(AG34:AQ34)</f>
        <v>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0</v>
      </c>
      <c r="AQ34" s="257">
        <f t="shared" ref="AQ34" si="43">AQ35</f>
        <v>0</v>
      </c>
      <c r="AR34" s="261"/>
      <c r="AS34" s="261"/>
    </row>
    <row r="35" spans="1:45" ht="24.75" customHeight="1" x14ac:dyDescent="0.3">
      <c r="A35" s="497">
        <v>72</v>
      </c>
      <c r="B35" s="498"/>
      <c r="C35" s="359"/>
      <c r="D35" s="499" t="s">
        <v>166</v>
      </c>
      <c r="E35" s="499"/>
      <c r="F35" s="499"/>
      <c r="G35" s="499"/>
      <c r="H35" s="255">
        <f t="shared" si="3"/>
        <v>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0</v>
      </c>
      <c r="S35" s="260">
        <f t="shared" si="44"/>
        <v>0</v>
      </c>
      <c r="T35" s="255">
        <f>SUM(U35:AE35)</f>
        <v>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0</v>
      </c>
      <c r="AE35" s="260">
        <f>'Ad-2. UNOS prihoda'!AE92</f>
        <v>0</v>
      </c>
      <c r="AF35" s="255">
        <f>SUM(AG35:AQ35)</f>
        <v>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0</v>
      </c>
      <c r="AQ35" s="260">
        <f>'Ad-2. UNOS prihoda'!AQ92</f>
        <v>0</v>
      </c>
      <c r="AR35" s="261"/>
      <c r="AS35" s="261"/>
    </row>
    <row r="36" spans="1:45" ht="15" x14ac:dyDescent="0.25">
      <c r="A36" s="501">
        <v>721</v>
      </c>
      <c r="B36" s="504"/>
      <c r="C36" s="504"/>
      <c r="D36" s="503" t="s">
        <v>95</v>
      </c>
      <c r="E36" s="503"/>
      <c r="F36" s="503"/>
      <c r="G36" s="503"/>
      <c r="H36" s="28">
        <f t="shared" si="3"/>
        <v>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4.45" x14ac:dyDescent="0.3">
      <c r="A37" s="243"/>
      <c r="B37" s="413"/>
      <c r="C37" s="413">
        <v>722</v>
      </c>
      <c r="D37" s="503" t="s">
        <v>253</v>
      </c>
      <c r="E37" s="503"/>
      <c r="F37" s="503"/>
      <c r="G37" s="509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 x14ac:dyDescent="0.3">
      <c r="A38" s="501">
        <v>723</v>
      </c>
      <c r="B38" s="504"/>
      <c r="C38" s="504"/>
      <c r="D38" s="503" t="s">
        <v>167</v>
      </c>
      <c r="E38" s="503"/>
      <c r="F38" s="503"/>
      <c r="G38" s="503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60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5"/>
      <c r="V38" s="406"/>
      <c r="W38" s="407"/>
      <c r="X38" s="408"/>
      <c r="Y38" s="409"/>
      <c r="Z38" s="410"/>
      <c r="AA38" s="410"/>
      <c r="AB38" s="410"/>
      <c r="AC38" s="410"/>
      <c r="AD38" s="410"/>
      <c r="AE38" s="407"/>
      <c r="AF38" s="263">
        <f>SUM(AG38:AQ38)</f>
        <v>0</v>
      </c>
      <c r="AG38" s="405"/>
      <c r="AH38" s="406"/>
      <c r="AI38" s="407"/>
      <c r="AJ38" s="408"/>
      <c r="AK38" s="409"/>
      <c r="AL38" s="410"/>
      <c r="AM38" s="410"/>
      <c r="AN38" s="410"/>
      <c r="AO38" s="410"/>
      <c r="AP38" s="410"/>
      <c r="AQ38" s="414"/>
      <c r="AR38" s="261"/>
      <c r="AS38" s="261"/>
    </row>
    <row r="39" spans="1:45" s="62" customFormat="1" ht="20.45" customHeight="1" x14ac:dyDescent="0.3">
      <c r="A39" s="437"/>
      <c r="B39" s="421"/>
      <c r="C39" s="421"/>
      <c r="D39" s="422"/>
      <c r="E39" s="422"/>
      <c r="F39" s="422"/>
      <c r="G39" s="423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8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7"/>
      <c r="AS39" s="417"/>
    </row>
    <row r="40" spans="1:45" s="195" customFormat="1" ht="22.9" customHeight="1" x14ac:dyDescent="0.3">
      <c r="A40" s="505" t="s">
        <v>75</v>
      </c>
      <c r="B40" s="506"/>
      <c r="C40" s="506"/>
      <c r="D40" s="506"/>
      <c r="E40" s="506"/>
      <c r="F40" s="506"/>
      <c r="G40" s="506"/>
      <c r="H40" s="40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401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401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 x14ac:dyDescent="0.25">
      <c r="A41" s="351">
        <v>8</v>
      </c>
      <c r="B41" s="216"/>
      <c r="C41" s="216"/>
      <c r="D41" s="507" t="s">
        <v>71</v>
      </c>
      <c r="E41" s="507"/>
      <c r="F41" s="507"/>
      <c r="G41" s="508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2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2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2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 x14ac:dyDescent="0.25">
      <c r="A42" s="497">
        <v>84</v>
      </c>
      <c r="B42" s="498"/>
      <c r="C42" s="403"/>
      <c r="D42" s="499" t="s">
        <v>67</v>
      </c>
      <c r="E42" s="499"/>
      <c r="F42" s="499"/>
      <c r="G42" s="500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 x14ac:dyDescent="0.3">
      <c r="A43" s="501">
        <v>844</v>
      </c>
      <c r="B43" s="502"/>
      <c r="C43" s="502"/>
      <c r="D43" s="503" t="s">
        <v>91</v>
      </c>
      <c r="E43" s="503"/>
      <c r="F43" s="503"/>
      <c r="G43" s="509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60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5"/>
      <c r="V43" s="406"/>
      <c r="W43" s="407"/>
      <c r="X43" s="408"/>
      <c r="Y43" s="409"/>
      <c r="Z43" s="410"/>
      <c r="AA43" s="410"/>
      <c r="AB43" s="410"/>
      <c r="AC43" s="410"/>
      <c r="AD43" s="410"/>
      <c r="AE43" s="407"/>
      <c r="AF43" s="262">
        <f t="shared" ref="AF43" si="59">SUM(AG43:AQ43)</f>
        <v>0</v>
      </c>
      <c r="AG43" s="405"/>
      <c r="AH43" s="406"/>
      <c r="AI43" s="407"/>
      <c r="AJ43" s="408"/>
      <c r="AK43" s="409"/>
      <c r="AL43" s="410"/>
      <c r="AM43" s="410"/>
      <c r="AN43" s="410"/>
      <c r="AO43" s="410"/>
      <c r="AP43" s="410"/>
      <c r="AQ43" s="407"/>
      <c r="AR43" s="261"/>
      <c r="AS43" s="261"/>
    </row>
    <row r="44" spans="1:45" s="62" customFormat="1" ht="20.45" customHeight="1" x14ac:dyDescent="0.3">
      <c r="A44" s="243"/>
      <c r="B44" s="359"/>
      <c r="C44" s="359"/>
      <c r="D44" s="404"/>
      <c r="E44" s="404"/>
      <c r="F44" s="404"/>
      <c r="G44" s="40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 x14ac:dyDescent="0.3">
      <c r="A45" s="505" t="s">
        <v>114</v>
      </c>
      <c r="B45" s="506"/>
      <c r="C45" s="506"/>
      <c r="D45" s="506"/>
      <c r="E45" s="506"/>
      <c r="F45" s="506"/>
      <c r="G45" s="506"/>
      <c r="H45" s="415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5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5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 x14ac:dyDescent="0.3">
      <c r="A46" s="351">
        <v>9</v>
      </c>
      <c r="B46" s="216"/>
      <c r="C46" s="216"/>
      <c r="D46" s="499" t="s">
        <v>114</v>
      </c>
      <c r="E46" s="499"/>
      <c r="F46" s="499"/>
      <c r="G46" s="500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6">
        <f t="shared" si="61"/>
        <v>0</v>
      </c>
      <c r="L46" s="402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6">
        <f t="shared" si="62"/>
        <v>0</v>
      </c>
      <c r="X46" s="402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6">
        <f t="shared" ref="AI46" si="64">AI47</f>
        <v>0</v>
      </c>
      <c r="AJ46" s="402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 x14ac:dyDescent="0.3">
      <c r="A47" s="497">
        <v>92</v>
      </c>
      <c r="B47" s="498"/>
      <c r="C47" s="403"/>
      <c r="D47" s="499" t="s">
        <v>115</v>
      </c>
      <c r="E47" s="499"/>
      <c r="F47" s="499"/>
      <c r="G47" s="500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 x14ac:dyDescent="0.25">
      <c r="A48" s="501">
        <v>922</v>
      </c>
      <c r="B48" s="502"/>
      <c r="C48" s="502"/>
      <c r="D48" s="503" t="s">
        <v>116</v>
      </c>
      <c r="E48" s="503"/>
      <c r="F48" s="503"/>
      <c r="G48" s="503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60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6"/>
      <c r="V48" s="410"/>
      <c r="W48" s="407"/>
      <c r="X48" s="408"/>
      <c r="Y48" s="409"/>
      <c r="Z48" s="410"/>
      <c r="AA48" s="410"/>
      <c r="AB48" s="410"/>
      <c r="AC48" s="410"/>
      <c r="AD48" s="410"/>
      <c r="AE48" s="407"/>
      <c r="AF48" s="262">
        <f>SUM(AG48:AQ48)</f>
        <v>0</v>
      </c>
      <c r="AG48" s="406"/>
      <c r="AH48" s="410"/>
      <c r="AI48" s="407"/>
      <c r="AJ48" s="408"/>
      <c r="AK48" s="409"/>
      <c r="AL48" s="410"/>
      <c r="AM48" s="410"/>
      <c r="AN48" s="410"/>
      <c r="AO48" s="410"/>
      <c r="AP48" s="410"/>
      <c r="AQ48" s="407"/>
    </row>
    <row r="49" spans="1:43" s="217" customFormat="1" ht="20.100000000000001" customHeight="1" x14ac:dyDescent="0.3">
      <c r="A49" s="344"/>
      <c r="B49" s="344"/>
      <c r="C49" s="403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299" priority="75">
      <formula>LEN(TRIM(A15))=0</formula>
    </cfRule>
  </conditionalFormatting>
  <conditionalFormatting sqref="I27:S27 I25:O25 Q25:S25">
    <cfRule type="containsBlanks" dxfId="298" priority="74">
      <formula>LEN(TRIM(I25))=0</formula>
    </cfRule>
  </conditionalFormatting>
  <conditionalFormatting sqref="I30:S30">
    <cfRule type="containsBlanks" dxfId="297" priority="64">
      <formula>LEN(TRIM(I30))=0</formula>
    </cfRule>
  </conditionalFormatting>
  <conditionalFormatting sqref="I28:S28">
    <cfRule type="containsBlanks" dxfId="296" priority="62">
      <formula>LEN(TRIM(I28))=0</formula>
    </cfRule>
  </conditionalFormatting>
  <conditionalFormatting sqref="I43:S43">
    <cfRule type="containsBlanks" dxfId="295" priority="47">
      <formula>LEN(TRIM(I43))=0</formula>
    </cfRule>
  </conditionalFormatting>
  <conditionalFormatting sqref="I35:S38">
    <cfRule type="containsBlanks" dxfId="294" priority="42">
      <formula>LEN(TRIM(I35))=0</formula>
    </cfRule>
  </conditionalFormatting>
  <conditionalFormatting sqref="M18">
    <cfRule type="containsBlanks" dxfId="293" priority="38">
      <formula>LEN(TRIM(M18))=0</formula>
    </cfRule>
  </conditionalFormatting>
  <conditionalFormatting sqref="P25">
    <cfRule type="containsBlanks" dxfId="292" priority="37">
      <formula>LEN(TRIM(P25))=0</formula>
    </cfRule>
  </conditionalFormatting>
  <conditionalFormatting sqref="I17:S17">
    <cfRule type="containsBlanks" dxfId="291" priority="36">
      <formula>LEN(TRIM(I17))=0</formula>
    </cfRule>
  </conditionalFormatting>
  <conditionalFormatting sqref="H10:V10">
    <cfRule type="cellIs" dxfId="290" priority="32" operator="notEqual">
      <formula>0</formula>
    </cfRule>
  </conditionalFormatting>
  <conditionalFormatting sqref="A8 H8 T8">
    <cfRule type="cellIs" dxfId="289" priority="14" operator="notEqual">
      <formula>0</formula>
    </cfRule>
  </conditionalFormatting>
  <conditionalFormatting sqref="H10:AQ10">
    <cfRule type="notContainsBlanks" dxfId="288" priority="12">
      <formula>LEN(TRIM(H10))&gt;0</formula>
    </cfRule>
  </conditionalFormatting>
  <conditionalFormatting sqref="I33:S33">
    <cfRule type="containsBlanks" dxfId="287" priority="11">
      <formula>LEN(TRIM(I33))=0</formula>
    </cfRule>
  </conditionalFormatting>
  <conditionalFormatting sqref="I32:S32">
    <cfRule type="containsBlanks" dxfId="28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90" zoomScaleNormal="90" workbookViewId="0">
      <pane xSplit="7" ySplit="11" topLeftCell="AK56" activePane="bottomRight" state="frozen"/>
      <selection activeCell="A31" sqref="A31"/>
      <selection pane="topRight" activeCell="A31" sqref="A31"/>
      <selection pane="bottomLeft" activeCell="A31" sqref="A31"/>
      <selection pane="bottomRight" activeCell="J84" sqref="J84"/>
    </sheetView>
  </sheetViews>
  <sheetFormatPr defaultColWidth="9.140625" defaultRowHeight="0" customHeight="1" zeroHeight="1" x14ac:dyDescent="0.25"/>
  <cols>
    <col min="1" max="2" width="2.42578125" style="363" customWidth="1"/>
    <col min="3" max="3" width="6.7109375" style="363" bestFit="1" customWidth="1"/>
    <col min="4" max="4" width="10.5703125" style="364" customWidth="1"/>
    <col min="5" max="5" width="0.85546875" style="364" customWidth="1"/>
    <col min="6" max="6" width="13.85546875" style="364" customWidth="1"/>
    <col min="7" max="7" width="16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3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65"/>
      <c r="I4" s="535" t="s">
        <v>110</v>
      </c>
      <c r="J4" s="536" t="s">
        <v>110</v>
      </c>
      <c r="K4" s="537"/>
      <c r="L4" s="535" t="s">
        <v>111</v>
      </c>
      <c r="M4" s="536"/>
      <c r="N4" s="536"/>
      <c r="O4" s="536"/>
      <c r="P4" s="536"/>
      <c r="Q4" s="536"/>
      <c r="R4" s="536"/>
      <c r="S4" s="537"/>
      <c r="T4" s="272"/>
      <c r="U4" s="535" t="s">
        <v>110</v>
      </c>
      <c r="V4" s="536" t="s">
        <v>110</v>
      </c>
      <c r="W4" s="537"/>
      <c r="X4" s="535" t="s">
        <v>111</v>
      </c>
      <c r="Y4" s="536"/>
      <c r="Z4" s="536"/>
      <c r="AA4" s="536"/>
      <c r="AB4" s="536"/>
      <c r="AC4" s="536"/>
      <c r="AD4" s="536"/>
      <c r="AE4" s="537"/>
      <c r="AF4" s="272"/>
      <c r="AG4" s="535" t="s">
        <v>110</v>
      </c>
      <c r="AH4" s="536" t="s">
        <v>110</v>
      </c>
      <c r="AI4" s="537"/>
      <c r="AJ4" s="535" t="s">
        <v>111</v>
      </c>
      <c r="AK4" s="536"/>
      <c r="AL4" s="536"/>
      <c r="AM4" s="536"/>
      <c r="AN4" s="536"/>
      <c r="AO4" s="536"/>
      <c r="AP4" s="536"/>
      <c r="AQ4" s="537"/>
    </row>
    <row r="5" spans="1:45" s="191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22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33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3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4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5">
      <c r="A7" s="510">
        <v>1</v>
      </c>
      <c r="B7" s="511"/>
      <c r="C7" s="511"/>
      <c r="D7" s="511"/>
      <c r="E7" s="511"/>
      <c r="F7" s="511"/>
      <c r="G7" s="512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3">
      <c r="A8" s="518"/>
      <c r="B8" s="519"/>
      <c r="C8" s="519"/>
      <c r="D8" s="519"/>
      <c r="E8" s="519"/>
      <c r="F8" s="519"/>
      <c r="G8" s="520"/>
      <c r="H8" s="382"/>
      <c r="I8" s="524">
        <f>SUM(I9:K9)</f>
        <v>851200</v>
      </c>
      <c r="J8" s="525">
        <f>SUM(J9:L9)</f>
        <v>6307800</v>
      </c>
      <c r="K8" s="526"/>
      <c r="L8" s="383">
        <f>L9</f>
        <v>5501600</v>
      </c>
      <c r="M8" s="525">
        <f>SUM(M9:S9)</f>
        <v>529870</v>
      </c>
      <c r="N8" s="525"/>
      <c r="O8" s="525"/>
      <c r="P8" s="525"/>
      <c r="Q8" s="525"/>
      <c r="R8" s="525"/>
      <c r="S8" s="526"/>
      <c r="T8" s="382"/>
      <c r="U8" s="524">
        <f>SUM(U9:W9)</f>
        <v>826200</v>
      </c>
      <c r="V8" s="525">
        <f>SUM(V9:X9)</f>
        <v>6282800</v>
      </c>
      <c r="W8" s="526"/>
      <c r="X8" s="383">
        <f>X9</f>
        <v>5501600</v>
      </c>
      <c r="Y8" s="525">
        <f>SUM(Y9:AE9)</f>
        <v>500000</v>
      </c>
      <c r="Z8" s="525"/>
      <c r="AA8" s="525"/>
      <c r="AB8" s="525"/>
      <c r="AC8" s="525"/>
      <c r="AD8" s="525"/>
      <c r="AE8" s="526"/>
      <c r="AF8" s="168"/>
      <c r="AG8" s="524">
        <f>SUM(AG9:AI9)</f>
        <v>826200</v>
      </c>
      <c r="AH8" s="525">
        <f>SUM(AH9:AJ9)</f>
        <v>6282800</v>
      </c>
      <c r="AI8" s="526"/>
      <c r="AJ8" s="383">
        <f>AJ9</f>
        <v>5501600</v>
      </c>
      <c r="AK8" s="525">
        <f>SUM(AK9:AQ9)</f>
        <v>500000</v>
      </c>
      <c r="AL8" s="525"/>
      <c r="AM8" s="525"/>
      <c r="AN8" s="525"/>
      <c r="AO8" s="525"/>
      <c r="AP8" s="525"/>
      <c r="AQ8" s="526"/>
    </row>
    <row r="9" spans="1:45" s="196" customFormat="1" ht="30.75" customHeight="1" x14ac:dyDescent="0.3">
      <c r="A9" s="436"/>
      <c r="B9" s="513" t="str">
        <f>'1. Sažetak'!B6:E6</f>
        <v>OSNOVNA ŠKOLA VIDOVEC</v>
      </c>
      <c r="C9" s="513"/>
      <c r="D9" s="513"/>
      <c r="E9" s="513"/>
      <c r="F9" s="513"/>
      <c r="G9" s="514"/>
      <c r="H9" s="385">
        <f>SUM(I9:S9)</f>
        <v>6882670</v>
      </c>
      <c r="I9" s="386">
        <f t="shared" ref="I9:S9" si="0">I13+I91+I104+I110</f>
        <v>45000</v>
      </c>
      <c r="J9" s="387">
        <f t="shared" si="0"/>
        <v>806200</v>
      </c>
      <c r="K9" s="388">
        <f t="shared" si="0"/>
        <v>0</v>
      </c>
      <c r="L9" s="389">
        <f t="shared" si="0"/>
        <v>5501600</v>
      </c>
      <c r="M9" s="390">
        <f t="shared" si="0"/>
        <v>40000</v>
      </c>
      <c r="N9" s="391">
        <f t="shared" si="0"/>
        <v>440000</v>
      </c>
      <c r="O9" s="391">
        <f t="shared" si="0"/>
        <v>0</v>
      </c>
      <c r="P9" s="391">
        <f t="shared" si="0"/>
        <v>49870</v>
      </c>
      <c r="Q9" s="391">
        <f t="shared" si="0"/>
        <v>0</v>
      </c>
      <c r="R9" s="391">
        <f t="shared" si="0"/>
        <v>0</v>
      </c>
      <c r="S9" s="388">
        <f t="shared" si="0"/>
        <v>0</v>
      </c>
      <c r="T9" s="385">
        <f>SUM(U9:AE9)</f>
        <v>6827800</v>
      </c>
      <c r="U9" s="386">
        <f t="shared" ref="U9:AE9" si="1">U13+U91+U104+U110</f>
        <v>45000</v>
      </c>
      <c r="V9" s="387">
        <f t="shared" si="1"/>
        <v>781200</v>
      </c>
      <c r="W9" s="388">
        <f t="shared" si="1"/>
        <v>0</v>
      </c>
      <c r="X9" s="389">
        <f t="shared" si="1"/>
        <v>5501600</v>
      </c>
      <c r="Y9" s="390">
        <f t="shared" si="1"/>
        <v>40000</v>
      </c>
      <c r="Z9" s="391">
        <f t="shared" si="1"/>
        <v>440000</v>
      </c>
      <c r="AA9" s="391">
        <f t="shared" si="1"/>
        <v>0</v>
      </c>
      <c r="AB9" s="391">
        <f t="shared" si="1"/>
        <v>20000</v>
      </c>
      <c r="AC9" s="391">
        <f t="shared" si="1"/>
        <v>0</v>
      </c>
      <c r="AD9" s="391">
        <f t="shared" si="1"/>
        <v>0</v>
      </c>
      <c r="AE9" s="388">
        <f t="shared" si="1"/>
        <v>0</v>
      </c>
      <c r="AF9" s="385">
        <f>SUM(AG9:AQ9)</f>
        <v>6827800</v>
      </c>
      <c r="AG9" s="386">
        <f t="shared" ref="AG9:AQ9" si="2">AG13+AG91+AG104+AG110</f>
        <v>45000</v>
      </c>
      <c r="AH9" s="387">
        <f t="shared" si="2"/>
        <v>781200</v>
      </c>
      <c r="AI9" s="388">
        <f t="shared" si="2"/>
        <v>0</v>
      </c>
      <c r="AJ9" s="389">
        <f t="shared" si="2"/>
        <v>5501600</v>
      </c>
      <c r="AK9" s="390">
        <f t="shared" si="2"/>
        <v>40000</v>
      </c>
      <c r="AL9" s="391">
        <f t="shared" si="2"/>
        <v>440000</v>
      </c>
      <c r="AM9" s="391">
        <f t="shared" si="2"/>
        <v>0</v>
      </c>
      <c r="AN9" s="391">
        <f t="shared" si="2"/>
        <v>20000</v>
      </c>
      <c r="AO9" s="391">
        <f t="shared" si="2"/>
        <v>0</v>
      </c>
      <c r="AP9" s="391">
        <f t="shared" si="2"/>
        <v>0</v>
      </c>
      <c r="AQ9" s="388">
        <f t="shared" si="2"/>
        <v>0</v>
      </c>
    </row>
    <row r="10" spans="1:45" s="196" customFormat="1" ht="13.9" x14ac:dyDescent="0.3">
      <c r="A10" s="515" t="s">
        <v>85</v>
      </c>
      <c r="B10" s="516"/>
      <c r="C10" s="516"/>
      <c r="D10" s="516"/>
      <c r="E10" s="516"/>
      <c r="F10" s="516"/>
      <c r="G10" s="517"/>
      <c r="H10" s="382" t="str">
        <f>IF('Ad-2. UNOS prihoda'!H9-'3. Plan rashoda i izdataka'!H12=0,"","Prihodi i rashodi nisu usklađeni s izvorima financiranja")</f>
        <v/>
      </c>
      <c r="I10" s="392" t="str">
        <f>IF('Ad-2. UNOS prihoda'!I9-'3. Plan rashoda i izdataka'!I12=0,"","Prihodi i rashodi nisu usklađeni s izvorima financiranja")</f>
        <v/>
      </c>
      <c r="J10" s="393" t="str">
        <f>IF('Ad-2. UNOS prihoda'!J9-'3. Plan rashoda i izdataka'!J12=0,"","Prihodi i rashodi nisu usklađeni s izvorima financiranja")</f>
        <v/>
      </c>
      <c r="K10" s="394" t="str">
        <f>IF('Ad-2. UNOS prihoda'!K9-'3. Plan rashoda i izdataka'!K12=0,"","Prihodi i rashodi nisu usklađeni s izvorima financiranja")</f>
        <v/>
      </c>
      <c r="L10" s="395" t="str">
        <f>IF('Ad-2. UNOS prihoda'!L9-'3. Plan rashoda i izdataka'!L12=0,"","Prihodi i rashodi nisu usklađeni s izvorima financiranja")</f>
        <v/>
      </c>
      <c r="M10" s="392" t="str">
        <f>IF('Ad-2. UNOS prihoda'!M9-'3. Plan rashoda i izdataka'!M12=0,"","Prihodi i rashodi nisu usklađeni s izvorima financiranja")</f>
        <v/>
      </c>
      <c r="N10" s="396" t="str">
        <f>IF('Ad-2. UNOS prihoda'!N9-'3. Plan rashoda i izdataka'!N12=0,"","Prihodi i rashodi nisu usklađeni s izvorima financiranja")</f>
        <v/>
      </c>
      <c r="O10" s="396" t="str">
        <f>IF('Ad-2. UNOS prihoda'!O9-'3. Plan rashoda i izdataka'!O12=0,"","Prihodi i rashodi nisu usklađeni s izvorima financiranja")</f>
        <v/>
      </c>
      <c r="P10" s="396" t="str">
        <f>IF('Ad-2. UNOS prihoda'!P9-'3. Plan rashoda i izdataka'!P12=0,"","Prihodi i rashodi nisu usklađeni s izvorima financiranja")</f>
        <v/>
      </c>
      <c r="Q10" s="396" t="str">
        <f>IF('Ad-2. UNOS prihoda'!Q9-'3. Plan rashoda i izdataka'!Q12=0,"","Prihodi i rashodi nisu usklađeni s izvorima financiranja")</f>
        <v/>
      </c>
      <c r="R10" s="396" t="str">
        <f>IF('Ad-2. UNOS prihoda'!R9-'3. Plan rashoda i izdataka'!R12=0,"","Prihodi i rashodi nisu usklađeni s izvorima financiranja")</f>
        <v/>
      </c>
      <c r="S10" s="394" t="str">
        <f>IF('Ad-2. UNOS prihoda'!S9-'3. Plan rashoda i izdataka'!S12=0,"","Prihodi i rashodi nisu usklađeni s izvorima financiranja")</f>
        <v/>
      </c>
      <c r="T10" s="382" t="str">
        <f>IF('Ad-2. UNOS prihoda'!T9-'3. Plan rashoda i izdataka'!T12=0,"","Prihodi i rashodi nisu usklađeni s izvorima financiranja")</f>
        <v/>
      </c>
      <c r="U10" s="392" t="str">
        <f>IF('Ad-2. UNOS prihoda'!U9-'3. Plan rashoda i izdataka'!U12=0,"","Prihodi i rashodi nisu usklađeni s izvorima financiranja")</f>
        <v/>
      </c>
      <c r="V10" s="393" t="str">
        <f>IF('Ad-2. UNOS prihoda'!V9-'3. Plan rashoda i izdataka'!V12=0,"","Prihodi i rashodi nisu usklađeni s izvorima financiranja")</f>
        <v/>
      </c>
      <c r="W10" s="394" t="str">
        <f>IF('Ad-2. UNOS prihoda'!W9-'3. Plan rashoda i izdataka'!W12=0,"","Prihodi i rashodi nisu usklađeni s izvorima financiranja")</f>
        <v/>
      </c>
      <c r="X10" s="395" t="str">
        <f>IF('Ad-2. UNOS prihoda'!X9-'3. Plan rashoda i izdataka'!X12=0,"","Prihodi i rashodi nisu usklađeni s izvorima financiranja")</f>
        <v/>
      </c>
      <c r="Y10" s="392" t="str">
        <f>IF('Ad-2. UNOS prihoda'!Y9-'3. Plan rashoda i izdataka'!Y12=0,"","Prihodi i rashodi nisu usklađeni s izvorima financiranja")</f>
        <v/>
      </c>
      <c r="Z10" s="396" t="str">
        <f>IF('Ad-2. UNOS prihoda'!Z9-'3. Plan rashoda i izdataka'!Z12=0,"","Prihodi i rashodi nisu usklađeni s izvorima financiranja")</f>
        <v/>
      </c>
      <c r="AA10" s="396" t="str">
        <f>IF('Ad-2. UNOS prihoda'!AA9-'3. Plan rashoda i izdataka'!AA12=0,"","Prihodi i rashodi nisu usklađeni s izvorima financiranja")</f>
        <v/>
      </c>
      <c r="AB10" s="396" t="str">
        <f>IF('Ad-2. UNOS prihoda'!AB9-'3. Plan rashoda i izdataka'!AB12=0,"","Prihodi i rashodi nisu usklađeni s izvorima financiranja")</f>
        <v/>
      </c>
      <c r="AC10" s="396" t="str">
        <f>IF('Ad-2. UNOS prihoda'!AC9-'3. Plan rashoda i izdataka'!AC12=0,"","Prihodi i rashodi nisu usklađeni s izvorima financiranja")</f>
        <v/>
      </c>
      <c r="AD10" s="396" t="str">
        <f>IF('Ad-2. UNOS prihoda'!AD9-'3. Plan rashoda i izdataka'!AD12=0,"","Prihodi i rashodi nisu usklađeni s izvorima financiranja")</f>
        <v/>
      </c>
      <c r="AE10" s="394" t="str">
        <f>IF('Ad-2. UNOS prihoda'!AE9-'3. Plan rashoda i izdataka'!AE12=0,"","Prihodi i rashodi nisu usklađeni s izvorima financiranja")</f>
        <v/>
      </c>
      <c r="AF10" s="382" t="str">
        <f>IF('Ad-2. UNOS prihoda'!AF9-'3. Plan rashoda i izdataka'!AF12=0,"","Prihodi i rashodi nisu usklađeni s izvorima financiranja")</f>
        <v/>
      </c>
      <c r="AG10" s="392" t="str">
        <f>IF('Ad-2. UNOS prihoda'!AG9-'3. Plan rashoda i izdataka'!AG12=0,"","Prihodi i rashodi nisu usklađeni s izvorima financiranja")</f>
        <v/>
      </c>
      <c r="AH10" s="393" t="str">
        <f>IF('Ad-2. UNOS prihoda'!AH9-'3. Plan rashoda i izdataka'!AH12=0,"","Prihodi i rashodi nisu usklađeni s izvorima financiranja")</f>
        <v/>
      </c>
      <c r="AI10" s="394" t="str">
        <f>IF('Ad-2. UNOS prihoda'!AI9-'3. Plan rashoda i izdataka'!AI12=0,"","Prihodi i rashodi nisu usklađeni s izvorima financiranja")</f>
        <v/>
      </c>
      <c r="AJ10" s="395" t="str">
        <f>IF('Ad-2. UNOS prihoda'!AJ9-'3. Plan rashoda i izdataka'!AJ12=0,"","Prihodi i rashodi nisu usklađeni s izvorima financiranja")</f>
        <v/>
      </c>
      <c r="AK10" s="392" t="str">
        <f>IF('Ad-2. UNOS prihoda'!AK9-'3. Plan rashoda i izdataka'!AK12=0,"","Prihodi i rashodi nisu usklađeni s izvorima financiranja")</f>
        <v/>
      </c>
      <c r="AL10" s="396" t="str">
        <f>IF('Ad-2. UNOS prihoda'!AL9-'3. Plan rashoda i izdataka'!AL12=0,"","Prihodi i rashodi nisu usklađeni s izvorima financiranja")</f>
        <v/>
      </c>
      <c r="AM10" s="396" t="str">
        <f>IF('Ad-2. UNOS prihoda'!AM9-'3. Plan rashoda i izdataka'!AM12=0,"","Prihodi i rashodi nisu usklađeni s izvorima financiranja")</f>
        <v/>
      </c>
      <c r="AN10" s="396" t="str">
        <f>IF('Ad-2. UNOS prihoda'!AN9-'3. Plan rashoda i izdataka'!AN12=0,"","Prihodi i rashodi nisu usklađeni s izvorima financiranja")</f>
        <v/>
      </c>
      <c r="AO10" s="396" t="str">
        <f>IF('Ad-2. UNOS prihoda'!AO9-'3. Plan rashoda i izdataka'!AO12=0,"","Prihodi i rashodi nisu usklađeni s izvorima financiranja")</f>
        <v/>
      </c>
      <c r="AP10" s="396" t="str">
        <f>IF('Ad-2. UNOS prihoda'!AP9-'3. Plan rashoda i izdataka'!AP12=0,"","Prihodi i rashodi nisu usklađeni s izvorima financiranja")</f>
        <v/>
      </c>
      <c r="AQ10" s="394" t="str">
        <f>IF('Ad-2. UNOS prihoda'!AQ9-'3. Plan rashoda i izdataka'!AQ12=0,"","Prihodi i rashodi nisu usklađeni s izvorima financiranja")</f>
        <v/>
      </c>
    </row>
    <row r="11" spans="1:45" s="195" customFormat="1" ht="13.5" customHeight="1" x14ac:dyDescent="0.3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6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67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3">
      <c r="A12" s="505" t="s">
        <v>74</v>
      </c>
      <c r="B12" s="506"/>
      <c r="C12" s="506"/>
      <c r="D12" s="506"/>
      <c r="E12" s="506"/>
      <c r="F12" s="506"/>
      <c r="G12" s="506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01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01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3">
      <c r="A13" s="351">
        <v>6</v>
      </c>
      <c r="B13" s="216"/>
      <c r="C13" s="399"/>
      <c r="D13" s="499" t="s">
        <v>48</v>
      </c>
      <c r="E13" s="499"/>
      <c r="F13" s="499"/>
      <c r="G13" s="500"/>
      <c r="H13" s="255">
        <f t="shared" ref="H13:H74" si="3">SUM(I13:S13)</f>
        <v>6882670</v>
      </c>
      <c r="I13" s="347">
        <f t="shared" ref="I13:S13" si="4">I14+I49+I60+I67+I81+I86</f>
        <v>45000</v>
      </c>
      <c r="J13" s="288">
        <f t="shared" si="4"/>
        <v>806200</v>
      </c>
      <c r="K13" s="257">
        <f t="shared" si="4"/>
        <v>0</v>
      </c>
      <c r="L13" s="402">
        <f t="shared" si="4"/>
        <v>5501600</v>
      </c>
      <c r="M13" s="258">
        <f t="shared" si="4"/>
        <v>40000</v>
      </c>
      <c r="N13" s="259">
        <f t="shared" si="4"/>
        <v>440000</v>
      </c>
      <c r="O13" s="259">
        <f t="shared" si="4"/>
        <v>0</v>
      </c>
      <c r="P13" s="259">
        <f t="shared" si="4"/>
        <v>49870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6827800</v>
      </c>
      <c r="U13" s="347">
        <f t="shared" ref="U13:AE13" si="6">U14+U49+U60+U67+U81+U86</f>
        <v>45000</v>
      </c>
      <c r="V13" s="288">
        <f t="shared" si="6"/>
        <v>781200</v>
      </c>
      <c r="W13" s="257">
        <f t="shared" si="6"/>
        <v>0</v>
      </c>
      <c r="X13" s="402">
        <f t="shared" si="6"/>
        <v>5501600</v>
      </c>
      <c r="Y13" s="258">
        <f t="shared" si="6"/>
        <v>40000</v>
      </c>
      <c r="Z13" s="259">
        <f t="shared" si="6"/>
        <v>440000</v>
      </c>
      <c r="AA13" s="259">
        <f t="shared" si="6"/>
        <v>0</v>
      </c>
      <c r="AB13" s="259">
        <f t="shared" si="6"/>
        <v>20000</v>
      </c>
      <c r="AC13" s="259">
        <f t="shared" si="6"/>
        <v>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6827800</v>
      </c>
      <c r="AG13" s="347">
        <f t="shared" ref="AG13:AQ13" si="8">AG14+AG49+AG60+AG67+AG81+AG86</f>
        <v>45000</v>
      </c>
      <c r="AH13" s="288">
        <f t="shared" si="8"/>
        <v>781200</v>
      </c>
      <c r="AI13" s="257">
        <f t="shared" si="8"/>
        <v>0</v>
      </c>
      <c r="AJ13" s="402">
        <f t="shared" si="8"/>
        <v>5501600</v>
      </c>
      <c r="AK13" s="258">
        <f t="shared" si="8"/>
        <v>40000</v>
      </c>
      <c r="AL13" s="259">
        <f t="shared" si="8"/>
        <v>440000</v>
      </c>
      <c r="AM13" s="259">
        <f t="shared" si="8"/>
        <v>0</v>
      </c>
      <c r="AN13" s="259">
        <f t="shared" si="8"/>
        <v>20000</v>
      </c>
      <c r="AO13" s="259">
        <f t="shared" si="8"/>
        <v>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 x14ac:dyDescent="0.25">
      <c r="A14" s="497">
        <v>63</v>
      </c>
      <c r="B14" s="498"/>
      <c r="C14" s="403"/>
      <c r="D14" s="499" t="s">
        <v>49</v>
      </c>
      <c r="E14" s="499"/>
      <c r="F14" s="499"/>
      <c r="G14" s="500"/>
      <c r="H14" s="255">
        <f t="shared" si="3"/>
        <v>5551470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0</v>
      </c>
      <c r="L14" s="332">
        <f t="shared" si="9"/>
        <v>5501600</v>
      </c>
      <c r="M14" s="258">
        <f t="shared" si="9"/>
        <v>0</v>
      </c>
      <c r="N14" s="259">
        <f t="shared" si="9"/>
        <v>0</v>
      </c>
      <c r="O14" s="259">
        <f t="shared" si="9"/>
        <v>0</v>
      </c>
      <c r="P14" s="259">
        <f t="shared" si="9"/>
        <v>49870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5521600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0</v>
      </c>
      <c r="X14" s="332">
        <f t="shared" si="10"/>
        <v>5501600</v>
      </c>
      <c r="Y14" s="258">
        <f t="shared" si="10"/>
        <v>0</v>
      </c>
      <c r="Z14" s="259">
        <f t="shared" si="10"/>
        <v>0</v>
      </c>
      <c r="AA14" s="259">
        <f t="shared" si="10"/>
        <v>0</v>
      </c>
      <c r="AB14" s="259">
        <f t="shared" si="10"/>
        <v>20000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5521600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0</v>
      </c>
      <c r="AJ14" s="332">
        <f t="shared" si="11"/>
        <v>5501600</v>
      </c>
      <c r="AK14" s="258">
        <f t="shared" si="11"/>
        <v>0</v>
      </c>
      <c r="AL14" s="259">
        <f t="shared" si="11"/>
        <v>0</v>
      </c>
      <c r="AM14" s="259">
        <f t="shared" si="11"/>
        <v>0</v>
      </c>
      <c r="AN14" s="259">
        <f t="shared" si="11"/>
        <v>20000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 x14ac:dyDescent="0.25">
      <c r="A15" s="497">
        <v>631</v>
      </c>
      <c r="B15" s="498"/>
      <c r="C15" s="498"/>
      <c r="D15" s="499" t="s">
        <v>50</v>
      </c>
      <c r="E15" s="499"/>
      <c r="F15" s="499"/>
      <c r="G15" s="500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 x14ac:dyDescent="0.25">
      <c r="A16" s="438"/>
      <c r="B16" s="427"/>
      <c r="C16" s="427" t="s">
        <v>171</v>
      </c>
      <c r="D16" s="538" t="s">
        <v>172</v>
      </c>
      <c r="E16" s="538"/>
      <c r="F16" s="538"/>
      <c r="G16" s="539"/>
      <c r="H16" s="428">
        <f t="shared" si="3"/>
        <v>0</v>
      </c>
      <c r="I16" s="55"/>
      <c r="J16" s="338"/>
      <c r="K16" s="57"/>
      <c r="L16" s="467"/>
      <c r="M16" s="317"/>
      <c r="N16" s="56"/>
      <c r="O16" s="358"/>
      <c r="P16" s="56"/>
      <c r="Q16" s="56"/>
      <c r="R16" s="56"/>
      <c r="S16" s="57"/>
      <c r="T16" s="428">
        <f t="shared" si="5"/>
        <v>0</v>
      </c>
      <c r="U16" s="55"/>
      <c r="V16" s="338"/>
      <c r="W16" s="57"/>
      <c r="X16" s="467"/>
      <c r="Y16" s="317"/>
      <c r="Z16" s="56"/>
      <c r="AA16" s="358"/>
      <c r="AB16" s="56"/>
      <c r="AC16" s="56"/>
      <c r="AD16" s="56"/>
      <c r="AE16" s="57"/>
      <c r="AF16" s="428">
        <f t="shared" si="7"/>
        <v>0</v>
      </c>
      <c r="AG16" s="55"/>
      <c r="AH16" s="338"/>
      <c r="AI16" s="57"/>
      <c r="AJ16" s="467"/>
      <c r="AK16" s="317"/>
      <c r="AL16" s="56"/>
      <c r="AM16" s="358"/>
      <c r="AN16" s="56"/>
      <c r="AO16" s="56"/>
      <c r="AP16" s="56"/>
      <c r="AQ16" s="57"/>
      <c r="AR16" s="429"/>
      <c r="AS16" s="429"/>
    </row>
    <row r="17" spans="1:45" s="203" customFormat="1" ht="15" customHeight="1" x14ac:dyDescent="0.25">
      <c r="A17" s="438"/>
      <c r="B17" s="427"/>
      <c r="C17" s="427">
        <v>63112</v>
      </c>
      <c r="D17" s="538" t="s">
        <v>173</v>
      </c>
      <c r="E17" s="538"/>
      <c r="F17" s="538"/>
      <c r="G17" s="539"/>
      <c r="H17" s="428">
        <f t="shared" si="3"/>
        <v>0</v>
      </c>
      <c r="I17" s="55"/>
      <c r="J17" s="338"/>
      <c r="K17" s="57"/>
      <c r="L17" s="467"/>
      <c r="M17" s="317"/>
      <c r="N17" s="56"/>
      <c r="O17" s="358"/>
      <c r="P17" s="56"/>
      <c r="Q17" s="56"/>
      <c r="R17" s="56"/>
      <c r="S17" s="57"/>
      <c r="T17" s="428">
        <f t="shared" si="5"/>
        <v>0</v>
      </c>
      <c r="U17" s="55"/>
      <c r="V17" s="338"/>
      <c r="W17" s="57"/>
      <c r="X17" s="467"/>
      <c r="Y17" s="317"/>
      <c r="Z17" s="56"/>
      <c r="AA17" s="358"/>
      <c r="AB17" s="56"/>
      <c r="AC17" s="56"/>
      <c r="AD17" s="56"/>
      <c r="AE17" s="57"/>
      <c r="AF17" s="428">
        <f t="shared" si="7"/>
        <v>0</v>
      </c>
      <c r="AG17" s="55"/>
      <c r="AH17" s="338"/>
      <c r="AI17" s="57"/>
      <c r="AJ17" s="467"/>
      <c r="AK17" s="317"/>
      <c r="AL17" s="56"/>
      <c r="AM17" s="358"/>
      <c r="AN17" s="56"/>
      <c r="AO17" s="56"/>
      <c r="AP17" s="56"/>
      <c r="AQ17" s="57"/>
      <c r="AR17" s="429"/>
      <c r="AS17" s="429"/>
    </row>
    <row r="18" spans="1:45" s="196" customFormat="1" ht="30" customHeight="1" x14ac:dyDescent="0.25">
      <c r="A18" s="497">
        <v>632</v>
      </c>
      <c r="B18" s="498"/>
      <c r="C18" s="498"/>
      <c r="D18" s="499" t="s">
        <v>51</v>
      </c>
      <c r="E18" s="499"/>
      <c r="F18" s="499"/>
      <c r="G18" s="500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31.9" customHeight="1" x14ac:dyDescent="0.25">
      <c r="A19" s="438"/>
      <c r="B19" s="427"/>
      <c r="C19" s="427" t="s">
        <v>174</v>
      </c>
      <c r="D19" s="538" t="s">
        <v>175</v>
      </c>
      <c r="E19" s="538"/>
      <c r="F19" s="538"/>
      <c r="G19" s="539"/>
      <c r="H19" s="428">
        <f t="shared" si="3"/>
        <v>0</v>
      </c>
      <c r="I19" s="55"/>
      <c r="J19" s="338"/>
      <c r="K19" s="468"/>
      <c r="L19" s="467"/>
      <c r="M19" s="317"/>
      <c r="N19" s="56"/>
      <c r="O19" s="358"/>
      <c r="P19" s="358"/>
      <c r="Q19" s="56"/>
      <c r="R19" s="56"/>
      <c r="S19" s="57"/>
      <c r="T19" s="428">
        <f t="shared" si="5"/>
        <v>0</v>
      </c>
      <c r="U19" s="55"/>
      <c r="V19" s="338"/>
      <c r="W19" s="468"/>
      <c r="X19" s="467"/>
      <c r="Y19" s="317"/>
      <c r="Z19" s="56"/>
      <c r="AA19" s="358"/>
      <c r="AB19" s="358"/>
      <c r="AC19" s="56"/>
      <c r="AD19" s="56"/>
      <c r="AE19" s="57"/>
      <c r="AF19" s="428">
        <f t="shared" si="7"/>
        <v>0</v>
      </c>
      <c r="AG19" s="55"/>
      <c r="AH19" s="338"/>
      <c r="AI19" s="468"/>
      <c r="AJ19" s="467"/>
      <c r="AK19" s="317"/>
      <c r="AL19" s="56"/>
      <c r="AM19" s="358"/>
      <c r="AN19" s="358"/>
      <c r="AO19" s="56"/>
      <c r="AP19" s="56"/>
      <c r="AQ19" s="57"/>
      <c r="AR19" s="429"/>
      <c r="AS19" s="429"/>
    </row>
    <row r="20" spans="1:45" s="203" customFormat="1" ht="29.45" customHeight="1" x14ac:dyDescent="0.25">
      <c r="A20" s="438"/>
      <c r="B20" s="427"/>
      <c r="C20" s="427">
        <v>63221</v>
      </c>
      <c r="D20" s="538" t="s">
        <v>176</v>
      </c>
      <c r="E20" s="538"/>
      <c r="F20" s="538"/>
      <c r="G20" s="539"/>
      <c r="H20" s="428">
        <f t="shared" si="3"/>
        <v>0</v>
      </c>
      <c r="I20" s="55"/>
      <c r="J20" s="338"/>
      <c r="K20" s="468"/>
      <c r="L20" s="467"/>
      <c r="M20" s="317"/>
      <c r="N20" s="56"/>
      <c r="O20" s="358"/>
      <c r="P20" s="358"/>
      <c r="Q20" s="56"/>
      <c r="R20" s="56"/>
      <c r="S20" s="57"/>
      <c r="T20" s="428">
        <f t="shared" si="5"/>
        <v>0</v>
      </c>
      <c r="U20" s="55"/>
      <c r="V20" s="338"/>
      <c r="W20" s="468"/>
      <c r="X20" s="467"/>
      <c r="Y20" s="317"/>
      <c r="Z20" s="56"/>
      <c r="AA20" s="358"/>
      <c r="AB20" s="358"/>
      <c r="AC20" s="56"/>
      <c r="AD20" s="56"/>
      <c r="AE20" s="57"/>
      <c r="AF20" s="428">
        <f t="shared" si="7"/>
        <v>0</v>
      </c>
      <c r="AG20" s="55"/>
      <c r="AH20" s="338"/>
      <c r="AI20" s="468"/>
      <c r="AJ20" s="467"/>
      <c r="AK20" s="317"/>
      <c r="AL20" s="56"/>
      <c r="AM20" s="358"/>
      <c r="AN20" s="358"/>
      <c r="AO20" s="56"/>
      <c r="AP20" s="56"/>
      <c r="AQ20" s="57"/>
      <c r="AR20" s="429"/>
      <c r="AS20" s="429"/>
    </row>
    <row r="21" spans="1:45" s="203" customFormat="1" ht="14.25" x14ac:dyDescent="0.25">
      <c r="A21" s="438"/>
      <c r="B21" s="427"/>
      <c r="C21" s="427">
        <v>63231</v>
      </c>
      <c r="D21" s="538" t="s">
        <v>177</v>
      </c>
      <c r="E21" s="538"/>
      <c r="F21" s="538"/>
      <c r="G21" s="539"/>
      <c r="H21" s="428">
        <f t="shared" si="3"/>
        <v>0</v>
      </c>
      <c r="I21" s="55"/>
      <c r="J21" s="338"/>
      <c r="K21" s="468"/>
      <c r="L21" s="467"/>
      <c r="M21" s="317"/>
      <c r="N21" s="56"/>
      <c r="O21" s="358"/>
      <c r="P21" s="358"/>
      <c r="Q21" s="56"/>
      <c r="R21" s="56"/>
      <c r="S21" s="57"/>
      <c r="T21" s="428">
        <f t="shared" si="5"/>
        <v>0</v>
      </c>
      <c r="U21" s="55"/>
      <c r="V21" s="338"/>
      <c r="W21" s="468"/>
      <c r="X21" s="467"/>
      <c r="Y21" s="317"/>
      <c r="Z21" s="56"/>
      <c r="AA21" s="358"/>
      <c r="AB21" s="358"/>
      <c r="AC21" s="56"/>
      <c r="AD21" s="56"/>
      <c r="AE21" s="57"/>
      <c r="AF21" s="428">
        <f t="shared" si="7"/>
        <v>0</v>
      </c>
      <c r="AG21" s="55"/>
      <c r="AH21" s="338"/>
      <c r="AI21" s="468"/>
      <c r="AJ21" s="467"/>
      <c r="AK21" s="317"/>
      <c r="AL21" s="56"/>
      <c r="AM21" s="358"/>
      <c r="AN21" s="358"/>
      <c r="AO21" s="56"/>
      <c r="AP21" s="56"/>
      <c r="AQ21" s="57"/>
      <c r="AR21" s="429"/>
      <c r="AS21" s="429"/>
    </row>
    <row r="22" spans="1:45" s="203" customFormat="1" ht="14.25" x14ac:dyDescent="0.25">
      <c r="A22" s="438"/>
      <c r="B22" s="427"/>
      <c r="C22" s="427">
        <v>63241</v>
      </c>
      <c r="D22" s="538" t="s">
        <v>178</v>
      </c>
      <c r="E22" s="538"/>
      <c r="F22" s="538"/>
      <c r="G22" s="539"/>
      <c r="H22" s="428">
        <f t="shared" si="3"/>
        <v>0</v>
      </c>
      <c r="I22" s="55"/>
      <c r="J22" s="338"/>
      <c r="K22" s="468"/>
      <c r="L22" s="467"/>
      <c r="M22" s="317"/>
      <c r="N22" s="56"/>
      <c r="O22" s="358"/>
      <c r="P22" s="358"/>
      <c r="Q22" s="56"/>
      <c r="R22" s="56"/>
      <c r="S22" s="57"/>
      <c r="T22" s="428">
        <f t="shared" si="5"/>
        <v>0</v>
      </c>
      <c r="U22" s="55"/>
      <c r="V22" s="338"/>
      <c r="W22" s="468"/>
      <c r="X22" s="467"/>
      <c r="Y22" s="317"/>
      <c r="Z22" s="56"/>
      <c r="AA22" s="358"/>
      <c r="AB22" s="358"/>
      <c r="AC22" s="56"/>
      <c r="AD22" s="56"/>
      <c r="AE22" s="57"/>
      <c r="AF22" s="428">
        <f t="shared" si="7"/>
        <v>0</v>
      </c>
      <c r="AG22" s="55"/>
      <c r="AH22" s="338"/>
      <c r="AI22" s="468"/>
      <c r="AJ22" s="467"/>
      <c r="AK22" s="317"/>
      <c r="AL22" s="56"/>
      <c r="AM22" s="358"/>
      <c r="AN22" s="358"/>
      <c r="AO22" s="56"/>
      <c r="AP22" s="56"/>
      <c r="AQ22" s="57"/>
      <c r="AR22" s="429"/>
      <c r="AS22" s="429"/>
    </row>
    <row r="23" spans="1:45" s="196" customFormat="1" ht="15" customHeight="1" x14ac:dyDescent="0.25">
      <c r="A23" s="497">
        <v>634</v>
      </c>
      <c r="B23" s="498"/>
      <c r="C23" s="498"/>
      <c r="D23" s="499" t="s">
        <v>113</v>
      </c>
      <c r="E23" s="499"/>
      <c r="F23" s="499"/>
      <c r="G23" s="500"/>
      <c r="H23" s="255">
        <f t="shared" si="3"/>
        <v>29870</v>
      </c>
      <c r="I23" s="347">
        <f>SUM(I24:I29)</f>
        <v>0</v>
      </c>
      <c r="J23" s="288">
        <f t="shared" ref="J23:S23" si="18">SUM(J24:J29)</f>
        <v>0</v>
      </c>
      <c r="K23" s="430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29870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0</v>
      </c>
      <c r="U23" s="347">
        <f>SUM(U24:U29)</f>
        <v>0</v>
      </c>
      <c r="V23" s="288">
        <f t="shared" ref="V23:AE23" si="19">SUM(V24:V29)</f>
        <v>0</v>
      </c>
      <c r="W23" s="430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0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0</v>
      </c>
      <c r="AG23" s="347">
        <f>SUM(AG24:AG29)</f>
        <v>0</v>
      </c>
      <c r="AH23" s="288">
        <f t="shared" ref="AH23:AQ23" si="20">SUM(AH24:AH29)</f>
        <v>0</v>
      </c>
      <c r="AI23" s="430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0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 x14ac:dyDescent="0.25">
      <c r="A24" s="438"/>
      <c r="B24" s="427"/>
      <c r="C24" s="427">
        <v>63414</v>
      </c>
      <c r="D24" s="538" t="s">
        <v>179</v>
      </c>
      <c r="E24" s="538"/>
      <c r="F24" s="538"/>
      <c r="G24" s="539"/>
      <c r="H24" s="428">
        <f t="shared" si="3"/>
        <v>29870</v>
      </c>
      <c r="I24" s="55"/>
      <c r="J24" s="338"/>
      <c r="K24" s="468"/>
      <c r="L24" s="467"/>
      <c r="M24" s="317"/>
      <c r="N24" s="56"/>
      <c r="O24" s="56"/>
      <c r="P24" s="358">
        <v>29870</v>
      </c>
      <c r="Q24" s="56"/>
      <c r="R24" s="56"/>
      <c r="S24" s="57"/>
      <c r="T24" s="428">
        <f t="shared" si="5"/>
        <v>0</v>
      </c>
      <c r="U24" s="55"/>
      <c r="V24" s="338"/>
      <c r="W24" s="468"/>
      <c r="X24" s="467"/>
      <c r="Y24" s="317"/>
      <c r="Z24" s="56"/>
      <c r="AA24" s="56"/>
      <c r="AB24" s="358"/>
      <c r="AC24" s="56"/>
      <c r="AD24" s="56"/>
      <c r="AE24" s="57"/>
      <c r="AF24" s="428">
        <f t="shared" si="7"/>
        <v>0</v>
      </c>
      <c r="AG24" s="55"/>
      <c r="AH24" s="338"/>
      <c r="AI24" s="468"/>
      <c r="AJ24" s="467"/>
      <c r="AK24" s="317"/>
      <c r="AL24" s="56"/>
      <c r="AM24" s="56"/>
      <c r="AN24" s="358"/>
      <c r="AO24" s="56"/>
      <c r="AP24" s="56"/>
      <c r="AQ24" s="57"/>
      <c r="AR24" s="429"/>
      <c r="AS24" s="429"/>
    </row>
    <row r="25" spans="1:45" s="203" customFormat="1" ht="34.9" customHeight="1" x14ac:dyDescent="0.25">
      <c r="A25" s="438"/>
      <c r="B25" s="427"/>
      <c r="C25" s="427">
        <v>63415</v>
      </c>
      <c r="D25" s="541" t="s">
        <v>180</v>
      </c>
      <c r="E25" s="541"/>
      <c r="F25" s="541"/>
      <c r="G25" s="542"/>
      <c r="H25" s="428">
        <f t="shared" si="3"/>
        <v>0</v>
      </c>
      <c r="I25" s="55"/>
      <c r="J25" s="338"/>
      <c r="K25" s="468"/>
      <c r="L25" s="467"/>
      <c r="M25" s="317"/>
      <c r="N25" s="56"/>
      <c r="O25" s="56"/>
      <c r="P25" s="358"/>
      <c r="Q25" s="56"/>
      <c r="R25" s="56"/>
      <c r="S25" s="57"/>
      <c r="T25" s="428">
        <f t="shared" si="5"/>
        <v>0</v>
      </c>
      <c r="U25" s="55"/>
      <c r="V25" s="338"/>
      <c r="W25" s="468"/>
      <c r="X25" s="467"/>
      <c r="Y25" s="317"/>
      <c r="Z25" s="56"/>
      <c r="AA25" s="56"/>
      <c r="AB25" s="358"/>
      <c r="AC25" s="56"/>
      <c r="AD25" s="56"/>
      <c r="AE25" s="57"/>
      <c r="AF25" s="428">
        <f t="shared" si="7"/>
        <v>0</v>
      </c>
      <c r="AG25" s="55"/>
      <c r="AH25" s="338"/>
      <c r="AI25" s="468"/>
      <c r="AJ25" s="467"/>
      <c r="AK25" s="317"/>
      <c r="AL25" s="56"/>
      <c r="AM25" s="56"/>
      <c r="AN25" s="358"/>
      <c r="AO25" s="56"/>
      <c r="AP25" s="56"/>
      <c r="AQ25" s="57"/>
      <c r="AR25" s="429"/>
      <c r="AS25" s="429"/>
    </row>
    <row r="26" spans="1:45" s="203" customFormat="1" ht="30.6" customHeight="1" x14ac:dyDescent="0.25">
      <c r="A26" s="438"/>
      <c r="B26" s="427"/>
      <c r="C26" s="427">
        <v>63416</v>
      </c>
      <c r="D26" s="538" t="s">
        <v>181</v>
      </c>
      <c r="E26" s="538"/>
      <c r="F26" s="538"/>
      <c r="G26" s="539"/>
      <c r="H26" s="428">
        <f t="shared" si="3"/>
        <v>0</v>
      </c>
      <c r="I26" s="55"/>
      <c r="J26" s="338"/>
      <c r="K26" s="468"/>
      <c r="L26" s="467"/>
      <c r="M26" s="317"/>
      <c r="N26" s="56"/>
      <c r="O26" s="56"/>
      <c r="P26" s="358"/>
      <c r="Q26" s="56"/>
      <c r="R26" s="56"/>
      <c r="S26" s="57"/>
      <c r="T26" s="428">
        <f t="shared" si="5"/>
        <v>0</v>
      </c>
      <c r="U26" s="55"/>
      <c r="V26" s="338"/>
      <c r="W26" s="468"/>
      <c r="X26" s="467"/>
      <c r="Y26" s="317"/>
      <c r="Z26" s="56"/>
      <c r="AA26" s="56"/>
      <c r="AB26" s="358"/>
      <c r="AC26" s="56"/>
      <c r="AD26" s="56"/>
      <c r="AE26" s="57"/>
      <c r="AF26" s="428">
        <f t="shared" si="7"/>
        <v>0</v>
      </c>
      <c r="AG26" s="55"/>
      <c r="AH26" s="338"/>
      <c r="AI26" s="468"/>
      <c r="AJ26" s="467"/>
      <c r="AK26" s="317"/>
      <c r="AL26" s="56"/>
      <c r="AM26" s="56"/>
      <c r="AN26" s="358"/>
      <c r="AO26" s="56"/>
      <c r="AP26" s="56"/>
      <c r="AQ26" s="57"/>
      <c r="AR26" s="429"/>
      <c r="AS26" s="429"/>
    </row>
    <row r="27" spans="1:45" s="203" customFormat="1" ht="30.6" customHeight="1" x14ac:dyDescent="0.25">
      <c r="A27" s="438"/>
      <c r="B27" s="427"/>
      <c r="C27" s="427">
        <v>63424</v>
      </c>
      <c r="D27" s="538" t="s">
        <v>182</v>
      </c>
      <c r="E27" s="538"/>
      <c r="F27" s="538"/>
      <c r="G27" s="539"/>
      <c r="H27" s="428">
        <f t="shared" si="3"/>
        <v>0</v>
      </c>
      <c r="I27" s="55"/>
      <c r="J27" s="338"/>
      <c r="K27" s="468"/>
      <c r="L27" s="467"/>
      <c r="M27" s="317"/>
      <c r="N27" s="56"/>
      <c r="O27" s="56"/>
      <c r="P27" s="358"/>
      <c r="Q27" s="56"/>
      <c r="R27" s="56"/>
      <c r="S27" s="57"/>
      <c r="T27" s="428">
        <f t="shared" si="5"/>
        <v>0</v>
      </c>
      <c r="U27" s="55"/>
      <c r="V27" s="338"/>
      <c r="W27" s="468"/>
      <c r="X27" s="467"/>
      <c r="Y27" s="317"/>
      <c r="Z27" s="56"/>
      <c r="AA27" s="56"/>
      <c r="AB27" s="358"/>
      <c r="AC27" s="56"/>
      <c r="AD27" s="56"/>
      <c r="AE27" s="57"/>
      <c r="AF27" s="428">
        <f t="shared" si="7"/>
        <v>0</v>
      </c>
      <c r="AG27" s="55"/>
      <c r="AH27" s="338"/>
      <c r="AI27" s="468"/>
      <c r="AJ27" s="467"/>
      <c r="AK27" s="317"/>
      <c r="AL27" s="56"/>
      <c r="AM27" s="56"/>
      <c r="AN27" s="358"/>
      <c r="AO27" s="56"/>
      <c r="AP27" s="56"/>
      <c r="AQ27" s="57"/>
      <c r="AR27" s="429"/>
      <c r="AS27" s="429"/>
    </row>
    <row r="28" spans="1:45" s="203" customFormat="1" ht="46.9" customHeight="1" x14ac:dyDescent="0.25">
      <c r="A28" s="438"/>
      <c r="B28" s="427"/>
      <c r="C28" s="427">
        <v>63425</v>
      </c>
      <c r="D28" s="538" t="s">
        <v>183</v>
      </c>
      <c r="E28" s="538"/>
      <c r="F28" s="538"/>
      <c r="G28" s="539"/>
      <c r="H28" s="428">
        <f t="shared" si="3"/>
        <v>0</v>
      </c>
      <c r="I28" s="55"/>
      <c r="J28" s="338"/>
      <c r="K28" s="468"/>
      <c r="L28" s="467"/>
      <c r="M28" s="317"/>
      <c r="N28" s="56"/>
      <c r="O28" s="56"/>
      <c r="P28" s="358"/>
      <c r="Q28" s="56"/>
      <c r="R28" s="56"/>
      <c r="S28" s="57"/>
      <c r="T28" s="428">
        <f t="shared" si="5"/>
        <v>0</v>
      </c>
      <c r="U28" s="55"/>
      <c r="V28" s="338"/>
      <c r="W28" s="468"/>
      <c r="X28" s="467"/>
      <c r="Y28" s="317"/>
      <c r="Z28" s="56"/>
      <c r="AA28" s="56"/>
      <c r="AB28" s="358"/>
      <c r="AC28" s="56"/>
      <c r="AD28" s="56"/>
      <c r="AE28" s="57"/>
      <c r="AF28" s="428">
        <f t="shared" si="7"/>
        <v>0</v>
      </c>
      <c r="AG28" s="55"/>
      <c r="AH28" s="338"/>
      <c r="AI28" s="468"/>
      <c r="AJ28" s="467"/>
      <c r="AK28" s="317"/>
      <c r="AL28" s="56"/>
      <c r="AM28" s="56"/>
      <c r="AN28" s="358"/>
      <c r="AO28" s="56"/>
      <c r="AP28" s="56"/>
      <c r="AQ28" s="57"/>
      <c r="AR28" s="429"/>
      <c r="AS28" s="429"/>
    </row>
    <row r="29" spans="1:45" s="203" customFormat="1" ht="46.15" customHeight="1" x14ac:dyDescent="0.25">
      <c r="A29" s="438"/>
      <c r="B29" s="427"/>
      <c r="C29" s="427">
        <v>63426</v>
      </c>
      <c r="D29" s="538" t="s">
        <v>184</v>
      </c>
      <c r="E29" s="538"/>
      <c r="F29" s="538"/>
      <c r="G29" s="539"/>
      <c r="H29" s="428">
        <f t="shared" si="3"/>
        <v>0</v>
      </c>
      <c r="I29" s="55"/>
      <c r="J29" s="338"/>
      <c r="K29" s="468"/>
      <c r="L29" s="467"/>
      <c r="M29" s="317"/>
      <c r="N29" s="56"/>
      <c r="O29" s="56"/>
      <c r="P29" s="358"/>
      <c r="Q29" s="56"/>
      <c r="R29" s="56"/>
      <c r="S29" s="57"/>
      <c r="T29" s="428">
        <f t="shared" si="5"/>
        <v>0</v>
      </c>
      <c r="U29" s="55"/>
      <c r="V29" s="338"/>
      <c r="W29" s="468"/>
      <c r="X29" s="467"/>
      <c r="Y29" s="317"/>
      <c r="Z29" s="56"/>
      <c r="AA29" s="56"/>
      <c r="AB29" s="358"/>
      <c r="AC29" s="56"/>
      <c r="AD29" s="56"/>
      <c r="AE29" s="57"/>
      <c r="AF29" s="428">
        <f t="shared" si="7"/>
        <v>0</v>
      </c>
      <c r="AG29" s="55"/>
      <c r="AH29" s="338"/>
      <c r="AI29" s="468"/>
      <c r="AJ29" s="467"/>
      <c r="AK29" s="317"/>
      <c r="AL29" s="56"/>
      <c r="AM29" s="56"/>
      <c r="AN29" s="358"/>
      <c r="AO29" s="56"/>
      <c r="AP29" s="56"/>
      <c r="AQ29" s="57"/>
      <c r="AR29" s="429"/>
      <c r="AS29" s="429"/>
    </row>
    <row r="30" spans="1:45" s="196" customFormat="1" ht="29.25" customHeight="1" x14ac:dyDescent="0.25">
      <c r="A30" s="497">
        <v>636</v>
      </c>
      <c r="B30" s="498"/>
      <c r="C30" s="498"/>
      <c r="D30" s="499" t="s">
        <v>62</v>
      </c>
      <c r="E30" s="499"/>
      <c r="F30" s="499"/>
      <c r="G30" s="500"/>
      <c r="H30" s="255">
        <f t="shared" si="3"/>
        <v>5521600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5501600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20000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5521600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5501600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20000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5521600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5501600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20000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1.9" customHeight="1" x14ac:dyDescent="0.25">
      <c r="A31" s="438"/>
      <c r="B31" s="427"/>
      <c r="C31" s="427">
        <v>63612</v>
      </c>
      <c r="D31" s="538" t="s">
        <v>185</v>
      </c>
      <c r="E31" s="538"/>
      <c r="F31" s="538"/>
      <c r="G31" s="539"/>
      <c r="H31" s="428">
        <f t="shared" si="3"/>
        <v>5501600</v>
      </c>
      <c r="I31" s="55"/>
      <c r="J31" s="338"/>
      <c r="K31" s="468"/>
      <c r="L31" s="334">
        <v>5501600</v>
      </c>
      <c r="M31" s="317"/>
      <c r="N31" s="56"/>
      <c r="O31" s="56"/>
      <c r="P31" s="358"/>
      <c r="Q31" s="56"/>
      <c r="R31" s="56"/>
      <c r="S31" s="57"/>
      <c r="T31" s="428">
        <f t="shared" si="5"/>
        <v>5501600</v>
      </c>
      <c r="U31" s="55"/>
      <c r="V31" s="338"/>
      <c r="W31" s="468"/>
      <c r="X31" s="334">
        <v>5501600</v>
      </c>
      <c r="Y31" s="317"/>
      <c r="Z31" s="56"/>
      <c r="AA31" s="56"/>
      <c r="AB31" s="358"/>
      <c r="AC31" s="56"/>
      <c r="AD31" s="56"/>
      <c r="AE31" s="57"/>
      <c r="AF31" s="428">
        <f t="shared" si="7"/>
        <v>5501600</v>
      </c>
      <c r="AG31" s="55"/>
      <c r="AH31" s="338"/>
      <c r="AI31" s="468"/>
      <c r="AJ31" s="334">
        <v>5501600</v>
      </c>
      <c r="AK31" s="317"/>
      <c r="AL31" s="56"/>
      <c r="AM31" s="56"/>
      <c r="AN31" s="358"/>
      <c r="AO31" s="56"/>
      <c r="AP31" s="56"/>
      <c r="AQ31" s="57"/>
      <c r="AR31" s="429"/>
      <c r="AS31" s="429"/>
    </row>
    <row r="32" spans="1:45" s="203" customFormat="1" ht="34.15" customHeight="1" x14ac:dyDescent="0.25">
      <c r="A32" s="438"/>
      <c r="B32" s="427"/>
      <c r="C32" s="427">
        <v>63613</v>
      </c>
      <c r="D32" s="538" t="s">
        <v>186</v>
      </c>
      <c r="E32" s="538"/>
      <c r="F32" s="538"/>
      <c r="G32" s="539"/>
      <c r="H32" s="428">
        <f t="shared" si="3"/>
        <v>20000</v>
      </c>
      <c r="I32" s="55"/>
      <c r="J32" s="338"/>
      <c r="K32" s="468"/>
      <c r="L32" s="467"/>
      <c r="M32" s="317"/>
      <c r="N32" s="56"/>
      <c r="O32" s="56"/>
      <c r="P32" s="358">
        <v>20000</v>
      </c>
      <c r="Q32" s="56"/>
      <c r="R32" s="56"/>
      <c r="S32" s="57"/>
      <c r="T32" s="428">
        <f t="shared" si="5"/>
        <v>20000</v>
      </c>
      <c r="U32" s="55"/>
      <c r="V32" s="338"/>
      <c r="W32" s="468"/>
      <c r="X32" s="467"/>
      <c r="Y32" s="317"/>
      <c r="Z32" s="56"/>
      <c r="AA32" s="56"/>
      <c r="AB32" s="358">
        <v>20000</v>
      </c>
      <c r="AC32" s="56"/>
      <c r="AD32" s="56"/>
      <c r="AE32" s="57"/>
      <c r="AF32" s="428">
        <f t="shared" si="7"/>
        <v>20000</v>
      </c>
      <c r="AG32" s="55"/>
      <c r="AH32" s="338"/>
      <c r="AI32" s="468"/>
      <c r="AJ32" s="467"/>
      <c r="AK32" s="317"/>
      <c r="AL32" s="56"/>
      <c r="AM32" s="56"/>
      <c r="AN32" s="358">
        <v>20000</v>
      </c>
      <c r="AO32" s="56"/>
      <c r="AP32" s="56"/>
      <c r="AQ32" s="57"/>
      <c r="AR32" s="429"/>
      <c r="AS32" s="429"/>
    </row>
    <row r="33" spans="1:45" s="203" customFormat="1" ht="34.15" customHeight="1" x14ac:dyDescent="0.25">
      <c r="A33" s="438"/>
      <c r="B33" s="427"/>
      <c r="C33" s="427">
        <v>63622</v>
      </c>
      <c r="D33" s="538" t="s">
        <v>187</v>
      </c>
      <c r="E33" s="538"/>
      <c r="F33" s="538"/>
      <c r="G33" s="539"/>
      <c r="H33" s="428">
        <f t="shared" si="3"/>
        <v>0</v>
      </c>
      <c r="I33" s="55"/>
      <c r="J33" s="338"/>
      <c r="K33" s="468"/>
      <c r="L33" s="334"/>
      <c r="M33" s="317"/>
      <c r="N33" s="56"/>
      <c r="O33" s="56"/>
      <c r="P33" s="358"/>
      <c r="Q33" s="56"/>
      <c r="R33" s="56"/>
      <c r="S33" s="57"/>
      <c r="T33" s="428">
        <f t="shared" si="5"/>
        <v>0</v>
      </c>
      <c r="U33" s="55"/>
      <c r="V33" s="338"/>
      <c r="W33" s="468"/>
      <c r="X33" s="334"/>
      <c r="Y33" s="317"/>
      <c r="Z33" s="56"/>
      <c r="AA33" s="56"/>
      <c r="AB33" s="358"/>
      <c r="AC33" s="56"/>
      <c r="AD33" s="56"/>
      <c r="AE33" s="57"/>
      <c r="AF33" s="428">
        <f t="shared" si="7"/>
        <v>0</v>
      </c>
      <c r="AG33" s="55"/>
      <c r="AH33" s="338"/>
      <c r="AI33" s="468"/>
      <c r="AJ33" s="334"/>
      <c r="AK33" s="317"/>
      <c r="AL33" s="56"/>
      <c r="AM33" s="56"/>
      <c r="AN33" s="358"/>
      <c r="AO33" s="56"/>
      <c r="AP33" s="56"/>
      <c r="AQ33" s="57"/>
      <c r="AR33" s="429"/>
      <c r="AS33" s="429"/>
    </row>
    <row r="34" spans="1:45" s="203" customFormat="1" ht="34.15" customHeight="1" x14ac:dyDescent="0.25">
      <c r="A34" s="438"/>
      <c r="B34" s="427"/>
      <c r="C34" s="427">
        <v>63623</v>
      </c>
      <c r="D34" s="538" t="s">
        <v>188</v>
      </c>
      <c r="E34" s="538"/>
      <c r="F34" s="538"/>
      <c r="G34" s="539"/>
      <c r="H34" s="428">
        <f t="shared" si="3"/>
        <v>0</v>
      </c>
      <c r="I34" s="55"/>
      <c r="J34" s="338"/>
      <c r="K34" s="468"/>
      <c r="L34" s="467"/>
      <c r="M34" s="317"/>
      <c r="N34" s="56"/>
      <c r="O34" s="56"/>
      <c r="P34" s="358"/>
      <c r="Q34" s="56"/>
      <c r="R34" s="56"/>
      <c r="S34" s="57"/>
      <c r="T34" s="428">
        <f t="shared" si="5"/>
        <v>0</v>
      </c>
      <c r="U34" s="55"/>
      <c r="V34" s="338"/>
      <c r="W34" s="468"/>
      <c r="X34" s="467"/>
      <c r="Y34" s="317"/>
      <c r="Z34" s="56"/>
      <c r="AA34" s="56"/>
      <c r="AB34" s="358"/>
      <c r="AC34" s="56"/>
      <c r="AD34" s="56"/>
      <c r="AE34" s="57"/>
      <c r="AF34" s="428">
        <f t="shared" si="7"/>
        <v>0</v>
      </c>
      <c r="AG34" s="55"/>
      <c r="AH34" s="338"/>
      <c r="AI34" s="468"/>
      <c r="AJ34" s="467"/>
      <c r="AK34" s="317"/>
      <c r="AL34" s="56"/>
      <c r="AM34" s="56"/>
      <c r="AN34" s="358"/>
      <c r="AO34" s="56"/>
      <c r="AP34" s="56"/>
      <c r="AQ34" s="57"/>
      <c r="AR34" s="429"/>
      <c r="AS34" s="429"/>
    </row>
    <row r="35" spans="1:45" s="196" customFormat="1" ht="29.25" customHeight="1" x14ac:dyDescent="0.25">
      <c r="A35" s="497">
        <v>638</v>
      </c>
      <c r="B35" s="498"/>
      <c r="C35" s="498"/>
      <c r="D35" s="499" t="s">
        <v>165</v>
      </c>
      <c r="E35" s="499"/>
      <c r="F35" s="499"/>
      <c r="G35" s="500"/>
      <c r="H35" s="255">
        <f t="shared" si="3"/>
        <v>0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0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0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0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0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0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0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0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0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 x14ac:dyDescent="0.25">
      <c r="A36" s="438"/>
      <c r="B36" s="427"/>
      <c r="C36" s="427">
        <v>63811</v>
      </c>
      <c r="D36" s="538" t="s">
        <v>189</v>
      </c>
      <c r="E36" s="538"/>
      <c r="F36" s="538"/>
      <c r="G36" s="539"/>
      <c r="H36" s="428">
        <f t="shared" si="3"/>
        <v>0</v>
      </c>
      <c r="I36" s="55"/>
      <c r="J36" s="338"/>
      <c r="K36" s="358"/>
      <c r="L36" s="467"/>
      <c r="M36" s="358"/>
      <c r="N36" s="56"/>
      <c r="O36" s="358"/>
      <c r="P36" s="56"/>
      <c r="Q36" s="56"/>
      <c r="R36" s="56"/>
      <c r="S36" s="57"/>
      <c r="T36" s="428">
        <f t="shared" si="5"/>
        <v>0</v>
      </c>
      <c r="U36" s="55"/>
      <c r="V36" s="338"/>
      <c r="W36" s="358"/>
      <c r="X36" s="467"/>
      <c r="Y36" s="358"/>
      <c r="Z36" s="56"/>
      <c r="AA36" s="358"/>
      <c r="AB36" s="56"/>
      <c r="AC36" s="56"/>
      <c r="AD36" s="56"/>
      <c r="AE36" s="57"/>
      <c r="AF36" s="428">
        <f t="shared" si="7"/>
        <v>0</v>
      </c>
      <c r="AG36" s="55"/>
      <c r="AH36" s="338"/>
      <c r="AI36" s="358"/>
      <c r="AJ36" s="467"/>
      <c r="AK36" s="358"/>
      <c r="AL36" s="56"/>
      <c r="AM36" s="358"/>
      <c r="AN36" s="56"/>
      <c r="AO36" s="56"/>
      <c r="AP36" s="56"/>
      <c r="AQ36" s="57"/>
      <c r="AR36" s="429"/>
      <c r="AS36" s="429"/>
    </row>
    <row r="37" spans="1:45" s="203" customFormat="1" ht="27" customHeight="1" x14ac:dyDescent="0.25">
      <c r="A37" s="438"/>
      <c r="B37" s="427"/>
      <c r="C37" s="427">
        <v>63812</v>
      </c>
      <c r="D37" s="538" t="s">
        <v>190</v>
      </c>
      <c r="E37" s="538"/>
      <c r="F37" s="538"/>
      <c r="G37" s="539"/>
      <c r="H37" s="428">
        <f t="shared" si="3"/>
        <v>0</v>
      </c>
      <c r="I37" s="55"/>
      <c r="J37" s="338"/>
      <c r="K37" s="358"/>
      <c r="L37" s="467"/>
      <c r="M37" s="358"/>
      <c r="N37" s="56"/>
      <c r="O37" s="358"/>
      <c r="P37" s="56"/>
      <c r="Q37" s="56"/>
      <c r="R37" s="56"/>
      <c r="S37" s="57"/>
      <c r="T37" s="428">
        <f t="shared" si="5"/>
        <v>0</v>
      </c>
      <c r="U37" s="55"/>
      <c r="V37" s="338"/>
      <c r="W37" s="358"/>
      <c r="X37" s="467"/>
      <c r="Y37" s="358"/>
      <c r="Z37" s="56"/>
      <c r="AA37" s="358"/>
      <c r="AB37" s="56"/>
      <c r="AC37" s="56"/>
      <c r="AD37" s="56"/>
      <c r="AE37" s="57"/>
      <c r="AF37" s="428">
        <f t="shared" si="7"/>
        <v>0</v>
      </c>
      <c r="AG37" s="55"/>
      <c r="AH37" s="338"/>
      <c r="AI37" s="358"/>
      <c r="AJ37" s="467"/>
      <c r="AK37" s="358"/>
      <c r="AL37" s="56"/>
      <c r="AM37" s="358"/>
      <c r="AN37" s="56"/>
      <c r="AO37" s="56"/>
      <c r="AP37" s="56"/>
      <c r="AQ37" s="57"/>
      <c r="AR37" s="429"/>
      <c r="AS37" s="429"/>
    </row>
    <row r="38" spans="1:45" s="203" customFormat="1" ht="39" customHeight="1" x14ac:dyDescent="0.25">
      <c r="A38" s="438"/>
      <c r="B38" s="427"/>
      <c r="C38" s="427" t="s">
        <v>191</v>
      </c>
      <c r="D38" s="538" t="s">
        <v>192</v>
      </c>
      <c r="E38" s="538"/>
      <c r="F38" s="538"/>
      <c r="G38" s="539"/>
      <c r="H38" s="428">
        <f t="shared" si="3"/>
        <v>0</v>
      </c>
      <c r="I38" s="55"/>
      <c r="J38" s="338"/>
      <c r="K38" s="468"/>
      <c r="L38" s="467"/>
      <c r="M38" s="358"/>
      <c r="N38" s="56"/>
      <c r="O38" s="358"/>
      <c r="P38" s="56"/>
      <c r="Q38" s="56"/>
      <c r="R38" s="56"/>
      <c r="S38" s="57"/>
      <c r="T38" s="428">
        <f t="shared" si="5"/>
        <v>0</v>
      </c>
      <c r="U38" s="55"/>
      <c r="V38" s="338"/>
      <c r="W38" s="468"/>
      <c r="X38" s="467"/>
      <c r="Y38" s="358"/>
      <c r="Z38" s="56"/>
      <c r="AA38" s="358"/>
      <c r="AB38" s="56"/>
      <c r="AC38" s="56"/>
      <c r="AD38" s="56"/>
      <c r="AE38" s="57"/>
      <c r="AF38" s="428">
        <f t="shared" si="7"/>
        <v>0</v>
      </c>
      <c r="AG38" s="55"/>
      <c r="AH38" s="338"/>
      <c r="AI38" s="468"/>
      <c r="AJ38" s="467"/>
      <c r="AK38" s="358"/>
      <c r="AL38" s="56"/>
      <c r="AM38" s="358"/>
      <c r="AN38" s="56"/>
      <c r="AO38" s="56"/>
      <c r="AP38" s="56"/>
      <c r="AQ38" s="57"/>
      <c r="AR38" s="429"/>
      <c r="AS38" s="429"/>
    </row>
    <row r="39" spans="1:45" s="203" customFormat="1" ht="27" customHeight="1" x14ac:dyDescent="0.25">
      <c r="A39" s="438"/>
      <c r="B39" s="427"/>
      <c r="C39" s="427" t="s">
        <v>193</v>
      </c>
      <c r="D39" s="538" t="s">
        <v>194</v>
      </c>
      <c r="E39" s="538"/>
      <c r="F39" s="538"/>
      <c r="G39" s="539"/>
      <c r="H39" s="428">
        <f t="shared" si="3"/>
        <v>0</v>
      </c>
      <c r="I39" s="55"/>
      <c r="J39" s="338"/>
      <c r="K39" s="468"/>
      <c r="L39" s="467"/>
      <c r="M39" s="358"/>
      <c r="N39" s="56"/>
      <c r="O39" s="358"/>
      <c r="P39" s="56"/>
      <c r="Q39" s="56"/>
      <c r="R39" s="56"/>
      <c r="S39" s="57"/>
      <c r="T39" s="428">
        <f t="shared" si="5"/>
        <v>0</v>
      </c>
      <c r="U39" s="55"/>
      <c r="V39" s="338"/>
      <c r="W39" s="468"/>
      <c r="X39" s="467"/>
      <c r="Y39" s="358"/>
      <c r="Z39" s="56"/>
      <c r="AA39" s="358"/>
      <c r="AB39" s="56"/>
      <c r="AC39" s="56"/>
      <c r="AD39" s="56"/>
      <c r="AE39" s="57"/>
      <c r="AF39" s="428">
        <f t="shared" si="7"/>
        <v>0</v>
      </c>
      <c r="AG39" s="55"/>
      <c r="AH39" s="338"/>
      <c r="AI39" s="468"/>
      <c r="AJ39" s="467"/>
      <c r="AK39" s="358"/>
      <c r="AL39" s="56"/>
      <c r="AM39" s="358"/>
      <c r="AN39" s="56"/>
      <c r="AO39" s="56"/>
      <c r="AP39" s="56"/>
      <c r="AQ39" s="57"/>
      <c r="AR39" s="429"/>
      <c r="AS39" s="429"/>
    </row>
    <row r="40" spans="1:45" s="203" customFormat="1" ht="27" customHeight="1" x14ac:dyDescent="0.25">
      <c r="A40" s="438"/>
      <c r="B40" s="427"/>
      <c r="C40" s="427">
        <v>63821</v>
      </c>
      <c r="D40" s="538" t="s">
        <v>195</v>
      </c>
      <c r="E40" s="538"/>
      <c r="F40" s="538"/>
      <c r="G40" s="539"/>
      <c r="H40" s="428">
        <f t="shared" si="3"/>
        <v>0</v>
      </c>
      <c r="I40" s="55"/>
      <c r="J40" s="338"/>
      <c r="K40" s="468"/>
      <c r="L40" s="467"/>
      <c r="M40" s="358"/>
      <c r="N40" s="56"/>
      <c r="O40" s="358"/>
      <c r="P40" s="56"/>
      <c r="Q40" s="56"/>
      <c r="R40" s="56"/>
      <c r="S40" s="57"/>
      <c r="T40" s="428">
        <f t="shared" si="5"/>
        <v>0</v>
      </c>
      <c r="U40" s="55"/>
      <c r="V40" s="338"/>
      <c r="W40" s="468"/>
      <c r="X40" s="467"/>
      <c r="Y40" s="358"/>
      <c r="Z40" s="56"/>
      <c r="AA40" s="358"/>
      <c r="AB40" s="56"/>
      <c r="AC40" s="56"/>
      <c r="AD40" s="56"/>
      <c r="AE40" s="57"/>
      <c r="AF40" s="428">
        <f t="shared" si="7"/>
        <v>0</v>
      </c>
      <c r="AG40" s="55"/>
      <c r="AH40" s="338"/>
      <c r="AI40" s="468"/>
      <c r="AJ40" s="467"/>
      <c r="AK40" s="358"/>
      <c r="AL40" s="56"/>
      <c r="AM40" s="358"/>
      <c r="AN40" s="56"/>
      <c r="AO40" s="56"/>
      <c r="AP40" s="56"/>
      <c r="AQ40" s="57"/>
      <c r="AR40" s="429"/>
      <c r="AS40" s="429"/>
    </row>
    <row r="41" spans="1:45" s="203" customFormat="1" ht="27" customHeight="1" x14ac:dyDescent="0.25">
      <c r="A41" s="438"/>
      <c r="B41" s="427"/>
      <c r="C41" s="427">
        <v>63822</v>
      </c>
      <c r="D41" s="538" t="s">
        <v>196</v>
      </c>
      <c r="E41" s="538"/>
      <c r="F41" s="538"/>
      <c r="G41" s="539"/>
      <c r="H41" s="428">
        <f t="shared" si="3"/>
        <v>0</v>
      </c>
      <c r="I41" s="55"/>
      <c r="J41" s="338"/>
      <c r="K41" s="468"/>
      <c r="L41" s="467"/>
      <c r="M41" s="358"/>
      <c r="N41" s="56"/>
      <c r="O41" s="358"/>
      <c r="P41" s="56"/>
      <c r="Q41" s="56"/>
      <c r="R41" s="56"/>
      <c r="S41" s="57"/>
      <c r="T41" s="428">
        <f t="shared" si="5"/>
        <v>0</v>
      </c>
      <c r="U41" s="55"/>
      <c r="V41" s="338"/>
      <c r="W41" s="468"/>
      <c r="X41" s="467"/>
      <c r="Y41" s="358"/>
      <c r="Z41" s="56"/>
      <c r="AA41" s="358"/>
      <c r="AB41" s="56"/>
      <c r="AC41" s="56"/>
      <c r="AD41" s="56"/>
      <c r="AE41" s="57"/>
      <c r="AF41" s="428">
        <f t="shared" si="7"/>
        <v>0</v>
      </c>
      <c r="AG41" s="55"/>
      <c r="AH41" s="338"/>
      <c r="AI41" s="468"/>
      <c r="AJ41" s="467"/>
      <c r="AK41" s="358"/>
      <c r="AL41" s="56"/>
      <c r="AM41" s="358"/>
      <c r="AN41" s="56"/>
      <c r="AO41" s="56"/>
      <c r="AP41" s="56"/>
      <c r="AQ41" s="57"/>
      <c r="AR41" s="429"/>
      <c r="AS41" s="429"/>
    </row>
    <row r="42" spans="1:45" s="203" customFormat="1" ht="39.6" customHeight="1" x14ac:dyDescent="0.25">
      <c r="A42" s="438"/>
      <c r="B42" s="427"/>
      <c r="C42" s="427" t="s">
        <v>197</v>
      </c>
      <c r="D42" s="538" t="s">
        <v>198</v>
      </c>
      <c r="E42" s="538"/>
      <c r="F42" s="538"/>
      <c r="G42" s="539"/>
      <c r="H42" s="428">
        <f t="shared" si="3"/>
        <v>0</v>
      </c>
      <c r="I42" s="55"/>
      <c r="J42" s="338"/>
      <c r="K42" s="468"/>
      <c r="L42" s="467"/>
      <c r="M42" s="358"/>
      <c r="N42" s="56"/>
      <c r="O42" s="358"/>
      <c r="P42" s="56"/>
      <c r="Q42" s="56"/>
      <c r="R42" s="56"/>
      <c r="S42" s="57"/>
      <c r="T42" s="428">
        <f t="shared" si="5"/>
        <v>0</v>
      </c>
      <c r="U42" s="55"/>
      <c r="V42" s="338"/>
      <c r="W42" s="468"/>
      <c r="X42" s="467"/>
      <c r="Y42" s="358"/>
      <c r="Z42" s="56"/>
      <c r="AA42" s="358"/>
      <c r="AB42" s="56"/>
      <c r="AC42" s="56"/>
      <c r="AD42" s="56"/>
      <c r="AE42" s="57"/>
      <c r="AF42" s="428">
        <f t="shared" si="7"/>
        <v>0</v>
      </c>
      <c r="AG42" s="55"/>
      <c r="AH42" s="338"/>
      <c r="AI42" s="468"/>
      <c r="AJ42" s="467"/>
      <c r="AK42" s="358"/>
      <c r="AL42" s="56"/>
      <c r="AM42" s="358"/>
      <c r="AN42" s="56"/>
      <c r="AO42" s="56"/>
      <c r="AP42" s="56"/>
      <c r="AQ42" s="57"/>
      <c r="AR42" s="429"/>
      <c r="AS42" s="429"/>
    </row>
    <row r="43" spans="1:45" s="203" customFormat="1" ht="27" customHeight="1" x14ac:dyDescent="0.25">
      <c r="A43" s="438"/>
      <c r="B43" s="427"/>
      <c r="C43" s="427" t="s">
        <v>199</v>
      </c>
      <c r="D43" s="538" t="s">
        <v>200</v>
      </c>
      <c r="E43" s="538"/>
      <c r="F43" s="538"/>
      <c r="G43" s="539"/>
      <c r="H43" s="428">
        <f t="shared" si="3"/>
        <v>0</v>
      </c>
      <c r="I43" s="55"/>
      <c r="J43" s="338"/>
      <c r="K43" s="468"/>
      <c r="L43" s="467"/>
      <c r="M43" s="358"/>
      <c r="N43" s="56"/>
      <c r="O43" s="358"/>
      <c r="P43" s="56"/>
      <c r="Q43" s="56"/>
      <c r="R43" s="56"/>
      <c r="S43" s="57"/>
      <c r="T43" s="428">
        <f t="shared" si="5"/>
        <v>0</v>
      </c>
      <c r="U43" s="55"/>
      <c r="V43" s="338"/>
      <c r="W43" s="468"/>
      <c r="X43" s="467"/>
      <c r="Y43" s="358"/>
      <c r="Z43" s="56"/>
      <c r="AA43" s="358"/>
      <c r="AB43" s="56"/>
      <c r="AC43" s="56"/>
      <c r="AD43" s="56"/>
      <c r="AE43" s="57"/>
      <c r="AF43" s="428">
        <f t="shared" si="7"/>
        <v>0</v>
      </c>
      <c r="AG43" s="55"/>
      <c r="AH43" s="338"/>
      <c r="AI43" s="468"/>
      <c r="AJ43" s="467"/>
      <c r="AK43" s="358"/>
      <c r="AL43" s="56"/>
      <c r="AM43" s="358"/>
      <c r="AN43" s="56"/>
      <c r="AO43" s="56"/>
      <c r="AP43" s="56"/>
      <c r="AQ43" s="57"/>
      <c r="AR43" s="429"/>
      <c r="AS43" s="429"/>
    </row>
    <row r="44" spans="1:45" s="196" customFormat="1" ht="29.25" customHeight="1" x14ac:dyDescent="0.25">
      <c r="A44" s="497">
        <v>639</v>
      </c>
      <c r="B44" s="498"/>
      <c r="C44" s="498"/>
      <c r="D44" s="499" t="s">
        <v>201</v>
      </c>
      <c r="E44" s="499"/>
      <c r="F44" s="499"/>
      <c r="G44" s="500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203" customFormat="1" ht="27.6" hidden="1" customHeight="1" x14ac:dyDescent="0.3">
      <c r="A45" s="438"/>
      <c r="B45" s="427"/>
      <c r="C45" s="427">
        <v>63911</v>
      </c>
      <c r="D45" s="538" t="s">
        <v>202</v>
      </c>
      <c r="E45" s="538"/>
      <c r="F45" s="538"/>
      <c r="G45" s="539"/>
      <c r="H45" s="428">
        <f t="shared" si="3"/>
        <v>0</v>
      </c>
      <c r="I45" s="55"/>
      <c r="J45" s="338"/>
      <c r="K45" s="468"/>
      <c r="L45" s="467"/>
      <c r="M45" s="317"/>
      <c r="N45" s="56"/>
      <c r="O45" s="358"/>
      <c r="P45" s="56"/>
      <c r="Q45" s="56"/>
      <c r="R45" s="56"/>
      <c r="S45" s="57"/>
      <c r="T45" s="428">
        <f t="shared" si="5"/>
        <v>0</v>
      </c>
      <c r="U45" s="55"/>
      <c r="V45" s="338"/>
      <c r="W45" s="468"/>
      <c r="X45" s="467"/>
      <c r="Y45" s="317"/>
      <c r="Z45" s="56"/>
      <c r="AA45" s="358"/>
      <c r="AB45" s="56"/>
      <c r="AC45" s="56"/>
      <c r="AD45" s="56"/>
      <c r="AE45" s="57"/>
      <c r="AF45" s="428">
        <f t="shared" si="7"/>
        <v>0</v>
      </c>
      <c r="AG45" s="55"/>
      <c r="AH45" s="338"/>
      <c r="AI45" s="468"/>
      <c r="AJ45" s="467"/>
      <c r="AK45" s="317"/>
      <c r="AL45" s="56"/>
      <c r="AM45" s="358"/>
      <c r="AN45" s="56"/>
      <c r="AO45" s="56"/>
      <c r="AP45" s="56"/>
      <c r="AQ45" s="57"/>
      <c r="AR45" s="429"/>
      <c r="AS45" s="429"/>
    </row>
    <row r="46" spans="1:45" s="203" customFormat="1" ht="24.6" hidden="1" customHeight="1" x14ac:dyDescent="0.3">
      <c r="A46" s="438"/>
      <c r="B46" s="427"/>
      <c r="C46" s="427">
        <v>63921</v>
      </c>
      <c r="D46" s="538" t="s">
        <v>203</v>
      </c>
      <c r="E46" s="538"/>
      <c r="F46" s="538"/>
      <c r="G46" s="539"/>
      <c r="H46" s="428">
        <f t="shared" si="3"/>
        <v>0</v>
      </c>
      <c r="I46" s="55"/>
      <c r="J46" s="338"/>
      <c r="K46" s="468"/>
      <c r="L46" s="467"/>
      <c r="M46" s="317"/>
      <c r="N46" s="56"/>
      <c r="O46" s="358"/>
      <c r="P46" s="56"/>
      <c r="Q46" s="56"/>
      <c r="R46" s="56"/>
      <c r="S46" s="57"/>
      <c r="T46" s="428">
        <f t="shared" si="5"/>
        <v>0</v>
      </c>
      <c r="U46" s="55"/>
      <c r="V46" s="338"/>
      <c r="W46" s="468"/>
      <c r="X46" s="467"/>
      <c r="Y46" s="317"/>
      <c r="Z46" s="56"/>
      <c r="AA46" s="358"/>
      <c r="AB46" s="56"/>
      <c r="AC46" s="56"/>
      <c r="AD46" s="56"/>
      <c r="AE46" s="57"/>
      <c r="AF46" s="428">
        <f t="shared" si="7"/>
        <v>0</v>
      </c>
      <c r="AG46" s="55"/>
      <c r="AH46" s="338"/>
      <c r="AI46" s="468"/>
      <c r="AJ46" s="467"/>
      <c r="AK46" s="317"/>
      <c r="AL46" s="56"/>
      <c r="AM46" s="358"/>
      <c r="AN46" s="56"/>
      <c r="AO46" s="56"/>
      <c r="AP46" s="56"/>
      <c r="AQ46" s="57"/>
      <c r="AR46" s="429"/>
      <c r="AS46" s="429"/>
    </row>
    <row r="47" spans="1:45" s="203" customFormat="1" ht="39" customHeight="1" x14ac:dyDescent="0.25">
      <c r="A47" s="438"/>
      <c r="B47" s="427"/>
      <c r="C47" s="427">
        <v>63931</v>
      </c>
      <c r="D47" s="538" t="s">
        <v>204</v>
      </c>
      <c r="E47" s="538"/>
      <c r="F47" s="538"/>
      <c r="G47" s="539"/>
      <c r="H47" s="428">
        <f t="shared" si="3"/>
        <v>0</v>
      </c>
      <c r="I47" s="55"/>
      <c r="J47" s="338"/>
      <c r="K47" s="468"/>
      <c r="L47" s="467"/>
      <c r="M47" s="317"/>
      <c r="N47" s="56"/>
      <c r="O47" s="358"/>
      <c r="P47" s="56"/>
      <c r="Q47" s="56"/>
      <c r="R47" s="56"/>
      <c r="S47" s="57"/>
      <c r="T47" s="428">
        <f t="shared" si="5"/>
        <v>0</v>
      </c>
      <c r="U47" s="55"/>
      <c r="V47" s="338"/>
      <c r="W47" s="468"/>
      <c r="X47" s="467"/>
      <c r="Y47" s="317"/>
      <c r="Z47" s="56"/>
      <c r="AA47" s="358"/>
      <c r="AB47" s="56"/>
      <c r="AC47" s="56"/>
      <c r="AD47" s="56"/>
      <c r="AE47" s="57"/>
      <c r="AF47" s="428">
        <f t="shared" si="7"/>
        <v>0</v>
      </c>
      <c r="AG47" s="55"/>
      <c r="AH47" s="338"/>
      <c r="AI47" s="468"/>
      <c r="AJ47" s="467"/>
      <c r="AK47" s="317"/>
      <c r="AL47" s="56"/>
      <c r="AM47" s="358"/>
      <c r="AN47" s="56"/>
      <c r="AO47" s="56"/>
      <c r="AP47" s="56"/>
      <c r="AQ47" s="57"/>
      <c r="AR47" s="429"/>
      <c r="AS47" s="429"/>
    </row>
    <row r="48" spans="1:45" s="203" customFormat="1" ht="38.450000000000003" customHeight="1" x14ac:dyDescent="0.25">
      <c r="A48" s="438"/>
      <c r="B48" s="427"/>
      <c r="C48" s="427">
        <v>63941</v>
      </c>
      <c r="D48" s="538" t="s">
        <v>205</v>
      </c>
      <c r="E48" s="538"/>
      <c r="F48" s="538"/>
      <c r="G48" s="539"/>
      <c r="H48" s="428">
        <f t="shared" si="3"/>
        <v>0</v>
      </c>
      <c r="I48" s="55"/>
      <c r="J48" s="338"/>
      <c r="K48" s="468"/>
      <c r="L48" s="467"/>
      <c r="M48" s="317"/>
      <c r="N48" s="56"/>
      <c r="O48" s="358"/>
      <c r="P48" s="56"/>
      <c r="Q48" s="56"/>
      <c r="R48" s="56"/>
      <c r="S48" s="57"/>
      <c r="T48" s="428">
        <f t="shared" si="5"/>
        <v>0</v>
      </c>
      <c r="U48" s="55"/>
      <c r="V48" s="338"/>
      <c r="W48" s="468"/>
      <c r="X48" s="467"/>
      <c r="Y48" s="317"/>
      <c r="Z48" s="56"/>
      <c r="AA48" s="358"/>
      <c r="AB48" s="56"/>
      <c r="AC48" s="56"/>
      <c r="AD48" s="56"/>
      <c r="AE48" s="57"/>
      <c r="AF48" s="428">
        <f t="shared" si="7"/>
        <v>0</v>
      </c>
      <c r="AG48" s="55"/>
      <c r="AH48" s="338"/>
      <c r="AI48" s="468"/>
      <c r="AJ48" s="467"/>
      <c r="AK48" s="317"/>
      <c r="AL48" s="56"/>
      <c r="AM48" s="358"/>
      <c r="AN48" s="56"/>
      <c r="AO48" s="56"/>
      <c r="AP48" s="56"/>
      <c r="AQ48" s="57"/>
      <c r="AR48" s="429"/>
      <c r="AS48" s="429"/>
    </row>
    <row r="49" spans="1:45" s="196" customFormat="1" ht="13.9" x14ac:dyDescent="0.3">
      <c r="A49" s="497">
        <v>64</v>
      </c>
      <c r="B49" s="498"/>
      <c r="C49" s="349"/>
      <c r="D49" s="499" t="s">
        <v>52</v>
      </c>
      <c r="E49" s="499"/>
      <c r="F49" s="499"/>
      <c r="G49" s="500"/>
      <c r="H49" s="255">
        <f t="shared" si="3"/>
        <v>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 x14ac:dyDescent="0.3">
      <c r="A50" s="497">
        <v>641</v>
      </c>
      <c r="B50" s="498"/>
      <c r="C50" s="498"/>
      <c r="D50" s="499" t="s">
        <v>53</v>
      </c>
      <c r="E50" s="499"/>
      <c r="F50" s="499"/>
      <c r="G50" s="500"/>
      <c r="H50" s="255">
        <f t="shared" si="3"/>
        <v>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 x14ac:dyDescent="0.25">
      <c r="A51" s="438"/>
      <c r="B51" s="427"/>
      <c r="C51" s="427" t="s">
        <v>206</v>
      </c>
      <c r="D51" s="538" t="s">
        <v>207</v>
      </c>
      <c r="E51" s="538"/>
      <c r="F51" s="538"/>
      <c r="G51" s="539"/>
      <c r="H51" s="428">
        <f t="shared" si="3"/>
        <v>0</v>
      </c>
      <c r="I51" s="55"/>
      <c r="J51" s="338"/>
      <c r="K51" s="468"/>
      <c r="L51" s="467"/>
      <c r="M51" s="357"/>
      <c r="N51" s="56"/>
      <c r="O51" s="56"/>
      <c r="P51" s="56"/>
      <c r="Q51" s="56"/>
      <c r="R51" s="56"/>
      <c r="S51" s="57"/>
      <c r="T51" s="428">
        <f t="shared" si="5"/>
        <v>0</v>
      </c>
      <c r="U51" s="55"/>
      <c r="V51" s="338"/>
      <c r="W51" s="468"/>
      <c r="X51" s="467"/>
      <c r="Y51" s="357"/>
      <c r="Z51" s="56"/>
      <c r="AA51" s="56"/>
      <c r="AB51" s="56"/>
      <c r="AC51" s="56"/>
      <c r="AD51" s="56"/>
      <c r="AE51" s="57"/>
      <c r="AF51" s="428">
        <f t="shared" si="7"/>
        <v>0</v>
      </c>
      <c r="AG51" s="55"/>
      <c r="AH51" s="338"/>
      <c r="AI51" s="468"/>
      <c r="AJ51" s="467"/>
      <c r="AK51" s="357"/>
      <c r="AL51" s="56"/>
      <c r="AM51" s="56"/>
      <c r="AN51" s="56"/>
      <c r="AO51" s="56"/>
      <c r="AP51" s="56"/>
      <c r="AQ51" s="57"/>
      <c r="AR51" s="429"/>
      <c r="AS51" s="429"/>
    </row>
    <row r="52" spans="1:45" s="203" customFormat="1" ht="14.25" x14ac:dyDescent="0.25">
      <c r="A52" s="438"/>
      <c r="B52" s="427"/>
      <c r="C52" s="427" t="s">
        <v>208</v>
      </c>
      <c r="D52" s="538" t="s">
        <v>209</v>
      </c>
      <c r="E52" s="538"/>
      <c r="F52" s="538"/>
      <c r="G52" s="539"/>
      <c r="H52" s="428">
        <f t="shared" si="3"/>
        <v>0</v>
      </c>
      <c r="I52" s="55"/>
      <c r="J52" s="338"/>
      <c r="K52" s="468"/>
      <c r="L52" s="467"/>
      <c r="M52" s="357"/>
      <c r="N52" s="56"/>
      <c r="O52" s="56"/>
      <c r="P52" s="56"/>
      <c r="Q52" s="56"/>
      <c r="R52" s="56"/>
      <c r="S52" s="57"/>
      <c r="T52" s="428">
        <f t="shared" si="5"/>
        <v>0</v>
      </c>
      <c r="U52" s="55"/>
      <c r="V52" s="338"/>
      <c r="W52" s="468"/>
      <c r="X52" s="467"/>
      <c r="Y52" s="357"/>
      <c r="Z52" s="56"/>
      <c r="AA52" s="56"/>
      <c r="AB52" s="56"/>
      <c r="AC52" s="56"/>
      <c r="AD52" s="56"/>
      <c r="AE52" s="57"/>
      <c r="AF52" s="428">
        <f t="shared" si="7"/>
        <v>0</v>
      </c>
      <c r="AG52" s="55"/>
      <c r="AH52" s="338"/>
      <c r="AI52" s="468"/>
      <c r="AJ52" s="467"/>
      <c r="AK52" s="357"/>
      <c r="AL52" s="56"/>
      <c r="AM52" s="56"/>
      <c r="AN52" s="56"/>
      <c r="AO52" s="56"/>
      <c r="AP52" s="56"/>
      <c r="AQ52" s="57"/>
      <c r="AR52" s="429"/>
      <c r="AS52" s="429"/>
    </row>
    <row r="53" spans="1:45" s="203" customFormat="1" ht="13.9" x14ac:dyDescent="0.3">
      <c r="A53" s="438"/>
      <c r="B53" s="427"/>
      <c r="C53" s="427" t="s">
        <v>212</v>
      </c>
      <c r="D53" s="538" t="s">
        <v>213</v>
      </c>
      <c r="E53" s="538"/>
      <c r="F53" s="538"/>
      <c r="G53" s="539"/>
      <c r="H53" s="428">
        <f t="shared" si="3"/>
        <v>0</v>
      </c>
      <c r="I53" s="55"/>
      <c r="J53" s="338"/>
      <c r="K53" s="468"/>
      <c r="L53" s="467"/>
      <c r="M53" s="357"/>
      <c r="N53" s="56"/>
      <c r="O53" s="56"/>
      <c r="P53" s="56"/>
      <c r="Q53" s="56"/>
      <c r="R53" s="56"/>
      <c r="S53" s="57"/>
      <c r="T53" s="428">
        <f t="shared" si="5"/>
        <v>0</v>
      </c>
      <c r="U53" s="55"/>
      <c r="V53" s="338"/>
      <c r="W53" s="468"/>
      <c r="X53" s="467"/>
      <c r="Y53" s="357"/>
      <c r="Z53" s="56"/>
      <c r="AA53" s="56"/>
      <c r="AB53" s="56"/>
      <c r="AC53" s="56"/>
      <c r="AD53" s="56"/>
      <c r="AE53" s="57"/>
      <c r="AF53" s="428">
        <f t="shared" si="7"/>
        <v>0</v>
      </c>
      <c r="AG53" s="55"/>
      <c r="AH53" s="338"/>
      <c r="AI53" s="468"/>
      <c r="AJ53" s="467"/>
      <c r="AK53" s="357"/>
      <c r="AL53" s="56"/>
      <c r="AM53" s="56"/>
      <c r="AN53" s="56"/>
      <c r="AO53" s="56"/>
      <c r="AP53" s="56"/>
      <c r="AQ53" s="57"/>
      <c r="AR53" s="429"/>
      <c r="AS53" s="429"/>
    </row>
    <row r="54" spans="1:45" s="203" customFormat="1" ht="14.25" x14ac:dyDescent="0.25">
      <c r="A54" s="438"/>
      <c r="B54" s="427"/>
      <c r="C54" s="427" t="s">
        <v>210</v>
      </c>
      <c r="D54" s="538" t="s">
        <v>211</v>
      </c>
      <c r="E54" s="538"/>
      <c r="F54" s="538"/>
      <c r="G54" s="539"/>
      <c r="H54" s="428">
        <f t="shared" si="3"/>
        <v>0</v>
      </c>
      <c r="I54" s="55"/>
      <c r="J54" s="338"/>
      <c r="K54" s="468"/>
      <c r="L54" s="467"/>
      <c r="M54" s="357"/>
      <c r="N54" s="56"/>
      <c r="O54" s="56"/>
      <c r="P54" s="56"/>
      <c r="Q54" s="56"/>
      <c r="R54" s="56"/>
      <c r="S54" s="57"/>
      <c r="T54" s="428">
        <f t="shared" si="5"/>
        <v>0</v>
      </c>
      <c r="U54" s="55"/>
      <c r="V54" s="338"/>
      <c r="W54" s="468"/>
      <c r="X54" s="467"/>
      <c r="Y54" s="357"/>
      <c r="Z54" s="56"/>
      <c r="AA54" s="56"/>
      <c r="AB54" s="56"/>
      <c r="AC54" s="56"/>
      <c r="AD54" s="56"/>
      <c r="AE54" s="57"/>
      <c r="AF54" s="428">
        <f t="shared" si="7"/>
        <v>0</v>
      </c>
      <c r="AG54" s="55"/>
      <c r="AH54" s="338"/>
      <c r="AI54" s="468"/>
      <c r="AJ54" s="467"/>
      <c r="AK54" s="357"/>
      <c r="AL54" s="56"/>
      <c r="AM54" s="56"/>
      <c r="AN54" s="56"/>
      <c r="AO54" s="56"/>
      <c r="AP54" s="56"/>
      <c r="AQ54" s="57"/>
      <c r="AR54" s="429"/>
      <c r="AS54" s="429"/>
    </row>
    <row r="55" spans="1:45" s="203" customFormat="1" ht="13.9" x14ac:dyDescent="0.3">
      <c r="A55" s="438"/>
      <c r="B55" s="427"/>
      <c r="C55" s="427">
        <v>64152</v>
      </c>
      <c r="D55" s="538" t="s">
        <v>214</v>
      </c>
      <c r="E55" s="538"/>
      <c r="F55" s="538"/>
      <c r="G55" s="539"/>
      <c r="H55" s="428">
        <f t="shared" si="3"/>
        <v>0</v>
      </c>
      <c r="I55" s="55"/>
      <c r="J55" s="338"/>
      <c r="K55" s="468"/>
      <c r="L55" s="467"/>
      <c r="M55" s="357"/>
      <c r="N55" s="56"/>
      <c r="O55" s="56"/>
      <c r="P55" s="56"/>
      <c r="Q55" s="56"/>
      <c r="R55" s="56"/>
      <c r="S55" s="57"/>
      <c r="T55" s="428">
        <f t="shared" si="5"/>
        <v>0</v>
      </c>
      <c r="U55" s="55"/>
      <c r="V55" s="338"/>
      <c r="W55" s="468"/>
      <c r="X55" s="467"/>
      <c r="Y55" s="357"/>
      <c r="Z55" s="56"/>
      <c r="AA55" s="56"/>
      <c r="AB55" s="56"/>
      <c r="AC55" s="56"/>
      <c r="AD55" s="56"/>
      <c r="AE55" s="57"/>
      <c r="AF55" s="428">
        <f t="shared" si="7"/>
        <v>0</v>
      </c>
      <c r="AG55" s="55"/>
      <c r="AH55" s="338"/>
      <c r="AI55" s="468"/>
      <c r="AJ55" s="467"/>
      <c r="AK55" s="357"/>
      <c r="AL55" s="56"/>
      <c r="AM55" s="56"/>
      <c r="AN55" s="56"/>
      <c r="AO55" s="56"/>
      <c r="AP55" s="56"/>
      <c r="AQ55" s="57"/>
      <c r="AR55" s="429"/>
      <c r="AS55" s="429"/>
    </row>
    <row r="56" spans="1:45" s="203" customFormat="1" ht="13.9" x14ac:dyDescent="0.3">
      <c r="A56" s="438"/>
      <c r="B56" s="427"/>
      <c r="C56" s="427" t="s">
        <v>215</v>
      </c>
      <c r="D56" s="538" t="s">
        <v>216</v>
      </c>
      <c r="E56" s="538"/>
      <c r="F56" s="538"/>
      <c r="G56" s="539"/>
      <c r="H56" s="428">
        <f t="shared" si="3"/>
        <v>0</v>
      </c>
      <c r="I56" s="55"/>
      <c r="J56" s="338"/>
      <c r="K56" s="468"/>
      <c r="L56" s="467"/>
      <c r="M56" s="357"/>
      <c r="N56" s="56"/>
      <c r="O56" s="56"/>
      <c r="P56" s="56"/>
      <c r="Q56" s="56"/>
      <c r="R56" s="56"/>
      <c r="S56" s="57"/>
      <c r="T56" s="428">
        <f t="shared" si="5"/>
        <v>0</v>
      </c>
      <c r="U56" s="55"/>
      <c r="V56" s="338"/>
      <c r="W56" s="468"/>
      <c r="X56" s="467"/>
      <c r="Y56" s="357"/>
      <c r="Z56" s="56"/>
      <c r="AA56" s="56"/>
      <c r="AB56" s="56"/>
      <c r="AC56" s="56"/>
      <c r="AD56" s="56"/>
      <c r="AE56" s="57"/>
      <c r="AF56" s="428">
        <f t="shared" si="7"/>
        <v>0</v>
      </c>
      <c r="AG56" s="55"/>
      <c r="AH56" s="338"/>
      <c r="AI56" s="468"/>
      <c r="AJ56" s="467"/>
      <c r="AK56" s="357"/>
      <c r="AL56" s="56"/>
      <c r="AM56" s="56"/>
      <c r="AN56" s="56"/>
      <c r="AO56" s="56"/>
      <c r="AP56" s="56"/>
      <c r="AQ56" s="57"/>
      <c r="AR56" s="429"/>
      <c r="AS56" s="429"/>
    </row>
    <row r="57" spans="1:45" s="196" customFormat="1" ht="15" customHeight="1" x14ac:dyDescent="0.3">
      <c r="A57" s="497">
        <v>642</v>
      </c>
      <c r="B57" s="498"/>
      <c r="C57" s="498"/>
      <c r="D57" s="499" t="s">
        <v>63</v>
      </c>
      <c r="E57" s="499"/>
      <c r="F57" s="499"/>
      <c r="G57" s="500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" si="37">SUM(U58:U59)</f>
        <v>0</v>
      </c>
      <c r="V57" s="288">
        <f t="shared" ref="V57" si="38">SUM(V58:V59)</f>
        <v>0</v>
      </c>
      <c r="W57" s="257">
        <f t="shared" ref="W57" si="39">SUM(W58:W59)</f>
        <v>0</v>
      </c>
      <c r="X57" s="332">
        <f t="shared" ref="X57" si="40">SUM(X58:X59)</f>
        <v>0</v>
      </c>
      <c r="Y57" s="258">
        <f t="shared" ref="Y57" si="41">SUM(Y58:Y59)</f>
        <v>0</v>
      </c>
      <c r="Z57" s="259">
        <f t="shared" ref="Z57" si="42">SUM(Z58:Z59)</f>
        <v>0</v>
      </c>
      <c r="AA57" s="259">
        <f t="shared" ref="AA57" si="43">SUM(AA58:AA59)</f>
        <v>0</v>
      </c>
      <c r="AB57" s="259">
        <f t="shared" ref="AB57" si="44">SUM(AB58:AB59)</f>
        <v>0</v>
      </c>
      <c r="AC57" s="259">
        <f t="shared" ref="AC57" si="45">SUM(AC58:AC59)</f>
        <v>0</v>
      </c>
      <c r="AD57" s="259">
        <f t="shared" ref="AD57" si="46">SUM(AD58:AD59)</f>
        <v>0</v>
      </c>
      <c r="AE57" s="257">
        <f t="shared" ref="AE57" si="47">SUM(AE58:AE59)</f>
        <v>0</v>
      </c>
      <c r="AF57" s="255">
        <f t="shared" si="7"/>
        <v>0</v>
      </c>
      <c r="AG57" s="347">
        <f t="shared" ref="AG57" si="48">SUM(AG58:AG59)</f>
        <v>0</v>
      </c>
      <c r="AH57" s="288">
        <f t="shared" ref="AH57" si="49">SUM(AH58:AH59)</f>
        <v>0</v>
      </c>
      <c r="AI57" s="257">
        <f t="shared" ref="AI57" si="50">SUM(AI58:AI59)</f>
        <v>0</v>
      </c>
      <c r="AJ57" s="332">
        <f t="shared" ref="AJ57" si="51">SUM(AJ58:AJ59)</f>
        <v>0</v>
      </c>
      <c r="AK57" s="258">
        <f t="shared" ref="AK57" si="52">SUM(AK58:AK59)</f>
        <v>0</v>
      </c>
      <c r="AL57" s="259">
        <f t="shared" ref="AL57" si="53">SUM(AL58:AL59)</f>
        <v>0</v>
      </c>
      <c r="AM57" s="259">
        <f t="shared" ref="AM57" si="54">SUM(AM58:AM59)</f>
        <v>0</v>
      </c>
      <c r="AN57" s="259">
        <f t="shared" ref="AN57" si="55">SUM(AN58:AN59)</f>
        <v>0</v>
      </c>
      <c r="AO57" s="259">
        <f t="shared" ref="AO57" si="56">SUM(AO58:AO59)</f>
        <v>0</v>
      </c>
      <c r="AP57" s="259">
        <f t="shared" ref="AP57" si="57">SUM(AP58:AP59)</f>
        <v>0</v>
      </c>
      <c r="AQ57" s="257">
        <f t="shared" ref="AQ57" si="58">SUM(AQ58:AQ59)</f>
        <v>0</v>
      </c>
      <c r="AR57" s="261"/>
      <c r="AS57" s="261"/>
    </row>
    <row r="58" spans="1:45" s="203" customFormat="1" ht="26.45" customHeight="1" x14ac:dyDescent="0.3">
      <c r="A58" s="438"/>
      <c r="B58" s="427"/>
      <c r="C58" s="427">
        <v>64251</v>
      </c>
      <c r="D58" s="538" t="s">
        <v>217</v>
      </c>
      <c r="E58" s="538"/>
      <c r="F58" s="538"/>
      <c r="G58" s="539"/>
      <c r="H58" s="428">
        <f t="shared" si="3"/>
        <v>0</v>
      </c>
      <c r="I58" s="55"/>
      <c r="J58" s="338"/>
      <c r="K58" s="468"/>
      <c r="L58" s="467"/>
      <c r="M58" s="357"/>
      <c r="N58" s="56"/>
      <c r="O58" s="56"/>
      <c r="P58" s="56"/>
      <c r="Q58" s="56"/>
      <c r="R58" s="317"/>
      <c r="S58" s="57"/>
      <c r="T58" s="428">
        <f t="shared" si="5"/>
        <v>0</v>
      </c>
      <c r="U58" s="55"/>
      <c r="V58" s="338"/>
      <c r="W58" s="468"/>
      <c r="X58" s="467"/>
      <c r="Y58" s="357"/>
      <c r="Z58" s="56"/>
      <c r="AA58" s="56"/>
      <c r="AB58" s="56"/>
      <c r="AC58" s="56"/>
      <c r="AD58" s="317"/>
      <c r="AE58" s="57"/>
      <c r="AF58" s="428">
        <f t="shared" si="7"/>
        <v>0</v>
      </c>
      <c r="AG58" s="55"/>
      <c r="AH58" s="338"/>
      <c r="AI58" s="468"/>
      <c r="AJ58" s="467"/>
      <c r="AK58" s="357"/>
      <c r="AL58" s="56"/>
      <c r="AM58" s="56"/>
      <c r="AN58" s="56"/>
      <c r="AO58" s="56"/>
      <c r="AP58" s="317"/>
      <c r="AQ58" s="57"/>
      <c r="AR58" s="429"/>
      <c r="AS58" s="429"/>
    </row>
    <row r="59" spans="1:45" s="203" customFormat="1" ht="13.9" x14ac:dyDescent="0.3">
      <c r="A59" s="438"/>
      <c r="B59" s="427"/>
      <c r="C59" s="427" t="s">
        <v>218</v>
      </c>
      <c r="D59" s="538" t="s">
        <v>219</v>
      </c>
      <c r="E59" s="538"/>
      <c r="F59" s="538"/>
      <c r="G59" s="539"/>
      <c r="H59" s="428">
        <f t="shared" si="3"/>
        <v>0</v>
      </c>
      <c r="I59" s="55"/>
      <c r="J59" s="338"/>
      <c r="K59" s="468"/>
      <c r="L59" s="467"/>
      <c r="M59" s="357"/>
      <c r="N59" s="56"/>
      <c r="O59" s="56"/>
      <c r="P59" s="56"/>
      <c r="Q59" s="56"/>
      <c r="R59" s="317"/>
      <c r="S59" s="57"/>
      <c r="T59" s="428">
        <f t="shared" si="5"/>
        <v>0</v>
      </c>
      <c r="U59" s="55"/>
      <c r="V59" s="338"/>
      <c r="W59" s="468"/>
      <c r="X59" s="467"/>
      <c r="Y59" s="357"/>
      <c r="Z59" s="56"/>
      <c r="AA59" s="56"/>
      <c r="AB59" s="56"/>
      <c r="AC59" s="56"/>
      <c r="AD59" s="317"/>
      <c r="AE59" s="57"/>
      <c r="AF59" s="428">
        <f t="shared" si="7"/>
        <v>0</v>
      </c>
      <c r="AG59" s="55"/>
      <c r="AH59" s="338"/>
      <c r="AI59" s="468"/>
      <c r="AJ59" s="467"/>
      <c r="AK59" s="357"/>
      <c r="AL59" s="56"/>
      <c r="AM59" s="56"/>
      <c r="AN59" s="56"/>
      <c r="AO59" s="56"/>
      <c r="AP59" s="317"/>
      <c r="AQ59" s="57"/>
      <c r="AR59" s="429"/>
      <c r="AS59" s="429"/>
    </row>
    <row r="60" spans="1:45" s="196" customFormat="1" ht="41.25" customHeight="1" x14ac:dyDescent="0.3">
      <c r="A60" s="497">
        <v>65</v>
      </c>
      <c r="B60" s="498"/>
      <c r="C60" s="349"/>
      <c r="D60" s="499" t="s">
        <v>54</v>
      </c>
      <c r="E60" s="499"/>
      <c r="F60" s="499"/>
      <c r="G60" s="500"/>
      <c r="H60" s="255">
        <f t="shared" si="3"/>
        <v>440000</v>
      </c>
      <c r="I60" s="347">
        <f>I61</f>
        <v>0</v>
      </c>
      <c r="J60" s="288">
        <f t="shared" ref="J60:S60" si="59">J61</f>
        <v>0</v>
      </c>
      <c r="K60" s="257">
        <f t="shared" si="59"/>
        <v>0</v>
      </c>
      <c r="L60" s="332">
        <f t="shared" si="59"/>
        <v>0</v>
      </c>
      <c r="M60" s="258">
        <f t="shared" si="59"/>
        <v>0</v>
      </c>
      <c r="N60" s="259">
        <f t="shared" si="59"/>
        <v>440000</v>
      </c>
      <c r="O60" s="259">
        <f t="shared" si="59"/>
        <v>0</v>
      </c>
      <c r="P60" s="259">
        <f t="shared" si="59"/>
        <v>0</v>
      </c>
      <c r="Q60" s="259">
        <f t="shared" si="59"/>
        <v>0</v>
      </c>
      <c r="R60" s="259">
        <f t="shared" si="59"/>
        <v>0</v>
      </c>
      <c r="S60" s="257">
        <f t="shared" si="59"/>
        <v>0</v>
      </c>
      <c r="T60" s="255">
        <f t="shared" si="5"/>
        <v>440000</v>
      </c>
      <c r="U60" s="347">
        <f>U61</f>
        <v>0</v>
      </c>
      <c r="V60" s="288">
        <f t="shared" ref="V60:AE60" si="60">V61</f>
        <v>0</v>
      </c>
      <c r="W60" s="257">
        <f t="shared" si="60"/>
        <v>0</v>
      </c>
      <c r="X60" s="332">
        <f t="shared" si="60"/>
        <v>0</v>
      </c>
      <c r="Y60" s="258">
        <f t="shared" si="60"/>
        <v>0</v>
      </c>
      <c r="Z60" s="259">
        <f t="shared" si="60"/>
        <v>440000</v>
      </c>
      <c r="AA60" s="259">
        <f t="shared" si="60"/>
        <v>0</v>
      </c>
      <c r="AB60" s="259">
        <f t="shared" si="60"/>
        <v>0</v>
      </c>
      <c r="AC60" s="259">
        <f t="shared" si="60"/>
        <v>0</v>
      </c>
      <c r="AD60" s="259">
        <f t="shared" si="60"/>
        <v>0</v>
      </c>
      <c r="AE60" s="257">
        <f t="shared" si="60"/>
        <v>0</v>
      </c>
      <c r="AF60" s="255">
        <f t="shared" si="7"/>
        <v>440000</v>
      </c>
      <c r="AG60" s="347">
        <f>AG61</f>
        <v>0</v>
      </c>
      <c r="AH60" s="288">
        <f t="shared" ref="AH60:AQ60" si="61">AH61</f>
        <v>0</v>
      </c>
      <c r="AI60" s="257">
        <f t="shared" si="61"/>
        <v>0</v>
      </c>
      <c r="AJ60" s="332">
        <f t="shared" si="61"/>
        <v>0</v>
      </c>
      <c r="AK60" s="258">
        <f t="shared" si="61"/>
        <v>0</v>
      </c>
      <c r="AL60" s="259">
        <f t="shared" si="61"/>
        <v>440000</v>
      </c>
      <c r="AM60" s="259">
        <f t="shared" si="61"/>
        <v>0</v>
      </c>
      <c r="AN60" s="259">
        <f t="shared" si="61"/>
        <v>0</v>
      </c>
      <c r="AO60" s="259">
        <f t="shared" si="61"/>
        <v>0</v>
      </c>
      <c r="AP60" s="259">
        <f t="shared" si="61"/>
        <v>0</v>
      </c>
      <c r="AQ60" s="257">
        <f t="shared" si="61"/>
        <v>0</v>
      </c>
      <c r="AR60" s="261"/>
      <c r="AS60" s="261"/>
    </row>
    <row r="61" spans="1:45" s="196" customFormat="1" ht="15.75" customHeight="1" x14ac:dyDescent="0.3">
      <c r="A61" s="497">
        <v>652</v>
      </c>
      <c r="B61" s="498"/>
      <c r="C61" s="498"/>
      <c r="D61" s="499" t="s">
        <v>55</v>
      </c>
      <c r="E61" s="499"/>
      <c r="F61" s="499"/>
      <c r="G61" s="500"/>
      <c r="H61" s="255">
        <f t="shared" si="3"/>
        <v>440000</v>
      </c>
      <c r="I61" s="347">
        <f>SUM(I62:I66)</f>
        <v>0</v>
      </c>
      <c r="J61" s="288">
        <f t="shared" ref="J61:S61" si="62">SUM(J62:J66)</f>
        <v>0</v>
      </c>
      <c r="K61" s="257">
        <f t="shared" si="62"/>
        <v>0</v>
      </c>
      <c r="L61" s="332">
        <f t="shared" si="62"/>
        <v>0</v>
      </c>
      <c r="M61" s="258">
        <f t="shared" si="62"/>
        <v>0</v>
      </c>
      <c r="N61" s="259">
        <f t="shared" si="62"/>
        <v>440000</v>
      </c>
      <c r="O61" s="259">
        <f t="shared" si="62"/>
        <v>0</v>
      </c>
      <c r="P61" s="259">
        <f t="shared" si="62"/>
        <v>0</v>
      </c>
      <c r="Q61" s="259">
        <f t="shared" si="62"/>
        <v>0</v>
      </c>
      <c r="R61" s="259">
        <f t="shared" si="62"/>
        <v>0</v>
      </c>
      <c r="S61" s="257">
        <f t="shared" si="62"/>
        <v>0</v>
      </c>
      <c r="T61" s="255">
        <f t="shared" si="5"/>
        <v>440000</v>
      </c>
      <c r="U61" s="347">
        <f>SUM(U62:U66)</f>
        <v>0</v>
      </c>
      <c r="V61" s="288">
        <f t="shared" ref="V61:AE61" si="63">SUM(V62:V66)</f>
        <v>0</v>
      </c>
      <c r="W61" s="257">
        <f t="shared" si="63"/>
        <v>0</v>
      </c>
      <c r="X61" s="332">
        <f t="shared" si="63"/>
        <v>0</v>
      </c>
      <c r="Y61" s="258">
        <f t="shared" si="63"/>
        <v>0</v>
      </c>
      <c r="Z61" s="259">
        <f t="shared" si="63"/>
        <v>440000</v>
      </c>
      <c r="AA61" s="259">
        <f t="shared" si="63"/>
        <v>0</v>
      </c>
      <c r="AB61" s="259">
        <f t="shared" si="63"/>
        <v>0</v>
      </c>
      <c r="AC61" s="259">
        <f t="shared" si="63"/>
        <v>0</v>
      </c>
      <c r="AD61" s="259">
        <f t="shared" si="63"/>
        <v>0</v>
      </c>
      <c r="AE61" s="257">
        <f t="shared" si="63"/>
        <v>0</v>
      </c>
      <c r="AF61" s="255">
        <f t="shared" si="7"/>
        <v>440000</v>
      </c>
      <c r="AG61" s="347">
        <f>SUM(AG62:AG66)</f>
        <v>0</v>
      </c>
      <c r="AH61" s="288">
        <f t="shared" ref="AH61:AQ61" si="64">SUM(AH62:AH66)</f>
        <v>0</v>
      </c>
      <c r="AI61" s="257">
        <f t="shared" si="64"/>
        <v>0</v>
      </c>
      <c r="AJ61" s="332">
        <f t="shared" si="64"/>
        <v>0</v>
      </c>
      <c r="AK61" s="258">
        <f t="shared" si="64"/>
        <v>0</v>
      </c>
      <c r="AL61" s="259">
        <f t="shared" si="64"/>
        <v>440000</v>
      </c>
      <c r="AM61" s="259">
        <f t="shared" si="64"/>
        <v>0</v>
      </c>
      <c r="AN61" s="259">
        <f t="shared" si="64"/>
        <v>0</v>
      </c>
      <c r="AO61" s="259">
        <f t="shared" si="64"/>
        <v>0</v>
      </c>
      <c r="AP61" s="259">
        <f t="shared" si="64"/>
        <v>0</v>
      </c>
      <c r="AQ61" s="257">
        <f t="shared" si="64"/>
        <v>0</v>
      </c>
      <c r="AR61" s="261"/>
      <c r="AS61" s="261"/>
    </row>
    <row r="62" spans="1:45" s="203" customFormat="1" ht="24" customHeight="1" x14ac:dyDescent="0.25">
      <c r="A62" s="438"/>
      <c r="B62" s="427"/>
      <c r="C62" s="427">
        <v>65264</v>
      </c>
      <c r="D62" s="538" t="s">
        <v>220</v>
      </c>
      <c r="E62" s="538"/>
      <c r="F62" s="538"/>
      <c r="G62" s="539"/>
      <c r="H62" s="428">
        <f t="shared" si="3"/>
        <v>440000</v>
      </c>
      <c r="I62" s="55"/>
      <c r="J62" s="338"/>
      <c r="K62" s="468"/>
      <c r="L62" s="467"/>
      <c r="M62" s="317"/>
      <c r="N62" s="358">
        <v>440000</v>
      </c>
      <c r="O62" s="56"/>
      <c r="P62" s="56"/>
      <c r="Q62" s="56"/>
      <c r="R62" s="56"/>
      <c r="S62" s="57"/>
      <c r="T62" s="428">
        <f t="shared" si="5"/>
        <v>440000</v>
      </c>
      <c r="U62" s="55"/>
      <c r="V62" s="338"/>
      <c r="W62" s="468"/>
      <c r="X62" s="467"/>
      <c r="Y62" s="317"/>
      <c r="Z62" s="358">
        <v>440000</v>
      </c>
      <c r="AA62" s="56"/>
      <c r="AB62" s="56"/>
      <c r="AC62" s="56"/>
      <c r="AD62" s="56"/>
      <c r="AE62" s="57"/>
      <c r="AF62" s="428">
        <f t="shared" si="7"/>
        <v>440000</v>
      </c>
      <c r="AG62" s="55"/>
      <c r="AH62" s="338"/>
      <c r="AI62" s="468"/>
      <c r="AJ62" s="467"/>
      <c r="AK62" s="317"/>
      <c r="AL62" s="358">
        <v>440000</v>
      </c>
      <c r="AM62" s="56"/>
      <c r="AN62" s="56"/>
      <c r="AO62" s="56"/>
      <c r="AP62" s="56"/>
      <c r="AQ62" s="57"/>
      <c r="AR62" s="429"/>
      <c r="AS62" s="429"/>
    </row>
    <row r="63" spans="1:45" s="203" customFormat="1" ht="24" customHeight="1" x14ac:dyDescent="0.25">
      <c r="A63" s="438"/>
      <c r="B63" s="427"/>
      <c r="C63" s="427">
        <v>65266</v>
      </c>
      <c r="D63" s="538" t="s">
        <v>221</v>
      </c>
      <c r="E63" s="538"/>
      <c r="F63" s="538"/>
      <c r="G63" s="539"/>
      <c r="H63" s="428">
        <f t="shared" si="3"/>
        <v>0</v>
      </c>
      <c r="I63" s="55"/>
      <c r="J63" s="338"/>
      <c r="K63" s="468"/>
      <c r="L63" s="467"/>
      <c r="M63" s="358"/>
      <c r="N63" s="56"/>
      <c r="O63" s="56"/>
      <c r="P63" s="56"/>
      <c r="Q63" s="56"/>
      <c r="R63" s="56"/>
      <c r="S63" s="57"/>
      <c r="T63" s="428">
        <f t="shared" si="5"/>
        <v>0</v>
      </c>
      <c r="U63" s="55"/>
      <c r="V63" s="338"/>
      <c r="W63" s="468"/>
      <c r="X63" s="467"/>
      <c r="Y63" s="358"/>
      <c r="Z63" s="56"/>
      <c r="AA63" s="56"/>
      <c r="AB63" s="56"/>
      <c r="AC63" s="56"/>
      <c r="AD63" s="56"/>
      <c r="AE63" s="57"/>
      <c r="AF63" s="428">
        <f t="shared" si="7"/>
        <v>0</v>
      </c>
      <c r="AG63" s="55"/>
      <c r="AH63" s="338"/>
      <c r="AI63" s="468"/>
      <c r="AJ63" s="467"/>
      <c r="AK63" s="358"/>
      <c r="AL63" s="56"/>
      <c r="AM63" s="56"/>
      <c r="AN63" s="56"/>
      <c r="AO63" s="56"/>
      <c r="AP63" s="56"/>
      <c r="AQ63" s="57"/>
      <c r="AR63" s="429"/>
      <c r="AS63" s="429"/>
    </row>
    <row r="64" spans="1:45" s="203" customFormat="1" ht="24" customHeight="1" x14ac:dyDescent="0.25">
      <c r="A64" s="438"/>
      <c r="B64" s="427"/>
      <c r="C64" s="427" t="s">
        <v>222</v>
      </c>
      <c r="D64" s="538" t="s">
        <v>223</v>
      </c>
      <c r="E64" s="538"/>
      <c r="F64" s="538"/>
      <c r="G64" s="539"/>
      <c r="H64" s="428">
        <f t="shared" si="3"/>
        <v>0</v>
      </c>
      <c r="I64" s="55"/>
      <c r="J64" s="338"/>
      <c r="K64" s="468"/>
      <c r="L64" s="467"/>
      <c r="M64" s="317"/>
      <c r="N64" s="358"/>
      <c r="O64" s="56"/>
      <c r="P64" s="56"/>
      <c r="Q64" s="56"/>
      <c r="R64" s="358"/>
      <c r="S64" s="57"/>
      <c r="T64" s="428">
        <f t="shared" si="5"/>
        <v>0</v>
      </c>
      <c r="U64" s="55"/>
      <c r="V64" s="338"/>
      <c r="W64" s="468"/>
      <c r="X64" s="467"/>
      <c r="Y64" s="317"/>
      <c r="Z64" s="358"/>
      <c r="AA64" s="56"/>
      <c r="AB64" s="56"/>
      <c r="AC64" s="56"/>
      <c r="AD64" s="358"/>
      <c r="AE64" s="57"/>
      <c r="AF64" s="428">
        <f t="shared" si="7"/>
        <v>0</v>
      </c>
      <c r="AG64" s="55"/>
      <c r="AH64" s="338"/>
      <c r="AI64" s="468"/>
      <c r="AJ64" s="467"/>
      <c r="AK64" s="317"/>
      <c r="AL64" s="358"/>
      <c r="AM64" s="56"/>
      <c r="AN64" s="56"/>
      <c r="AO64" s="56"/>
      <c r="AP64" s="358"/>
      <c r="AQ64" s="57"/>
      <c r="AR64" s="429"/>
      <c r="AS64" s="429"/>
    </row>
    <row r="65" spans="1:45" s="203" customFormat="1" ht="14.25" x14ac:dyDescent="0.25">
      <c r="A65" s="438"/>
      <c r="B65" s="427"/>
      <c r="C65" s="427">
        <v>65268</v>
      </c>
      <c r="D65" s="538" t="s">
        <v>224</v>
      </c>
      <c r="E65" s="538"/>
      <c r="F65" s="538"/>
      <c r="G65" s="539"/>
      <c r="H65" s="428">
        <f t="shared" si="3"/>
        <v>0</v>
      </c>
      <c r="I65" s="55"/>
      <c r="J65" s="338"/>
      <c r="K65" s="468"/>
      <c r="L65" s="467"/>
      <c r="M65" s="317"/>
      <c r="N65" s="358"/>
      <c r="O65" s="56"/>
      <c r="P65" s="56"/>
      <c r="Q65" s="56"/>
      <c r="R65" s="56"/>
      <c r="S65" s="57"/>
      <c r="T65" s="428">
        <f t="shared" si="5"/>
        <v>0</v>
      </c>
      <c r="U65" s="55"/>
      <c r="V65" s="338"/>
      <c r="W65" s="468"/>
      <c r="X65" s="467"/>
      <c r="Y65" s="317"/>
      <c r="Z65" s="358"/>
      <c r="AA65" s="56"/>
      <c r="AB65" s="56"/>
      <c r="AC65" s="56"/>
      <c r="AD65" s="56"/>
      <c r="AE65" s="57"/>
      <c r="AF65" s="428">
        <f t="shared" si="7"/>
        <v>0</v>
      </c>
      <c r="AG65" s="55"/>
      <c r="AH65" s="338"/>
      <c r="AI65" s="468"/>
      <c r="AJ65" s="467"/>
      <c r="AK65" s="317"/>
      <c r="AL65" s="358"/>
      <c r="AM65" s="56"/>
      <c r="AN65" s="56"/>
      <c r="AO65" s="56"/>
      <c r="AP65" s="56"/>
      <c r="AQ65" s="57"/>
      <c r="AR65" s="429"/>
      <c r="AS65" s="429"/>
    </row>
    <row r="66" spans="1:45" s="203" customFormat="1" ht="24" customHeight="1" x14ac:dyDescent="0.25">
      <c r="A66" s="438"/>
      <c r="B66" s="427"/>
      <c r="C66" s="427" t="s">
        <v>225</v>
      </c>
      <c r="D66" s="538" t="s">
        <v>226</v>
      </c>
      <c r="E66" s="538"/>
      <c r="F66" s="538"/>
      <c r="G66" s="539"/>
      <c r="H66" s="428">
        <f t="shared" si="3"/>
        <v>0</v>
      </c>
      <c r="I66" s="55"/>
      <c r="J66" s="338"/>
      <c r="K66" s="468"/>
      <c r="L66" s="467"/>
      <c r="M66" s="317"/>
      <c r="N66" s="358"/>
      <c r="O66" s="56"/>
      <c r="P66" s="56"/>
      <c r="Q66" s="56"/>
      <c r="R66" s="56"/>
      <c r="S66" s="57"/>
      <c r="T66" s="428">
        <f t="shared" si="5"/>
        <v>0</v>
      </c>
      <c r="U66" s="55"/>
      <c r="V66" s="338"/>
      <c r="W66" s="468"/>
      <c r="X66" s="467"/>
      <c r="Y66" s="317"/>
      <c r="Z66" s="358"/>
      <c r="AA66" s="56"/>
      <c r="AB66" s="56"/>
      <c r="AC66" s="56"/>
      <c r="AD66" s="56"/>
      <c r="AE66" s="57"/>
      <c r="AF66" s="428">
        <f t="shared" si="7"/>
        <v>0</v>
      </c>
      <c r="AG66" s="55"/>
      <c r="AH66" s="338"/>
      <c r="AI66" s="468"/>
      <c r="AJ66" s="467"/>
      <c r="AK66" s="317"/>
      <c r="AL66" s="358"/>
      <c r="AM66" s="56"/>
      <c r="AN66" s="56"/>
      <c r="AO66" s="56"/>
      <c r="AP66" s="56"/>
      <c r="AQ66" s="57"/>
      <c r="AR66" s="429"/>
      <c r="AS66" s="429"/>
    </row>
    <row r="67" spans="1:45" s="196" customFormat="1" ht="27.75" customHeight="1" x14ac:dyDescent="0.25">
      <c r="A67" s="497">
        <v>66</v>
      </c>
      <c r="B67" s="498"/>
      <c r="C67" s="349"/>
      <c r="D67" s="499" t="s">
        <v>56</v>
      </c>
      <c r="E67" s="499"/>
      <c r="F67" s="499"/>
      <c r="G67" s="500"/>
      <c r="H67" s="255">
        <f t="shared" si="3"/>
        <v>40000</v>
      </c>
      <c r="I67" s="347">
        <f>I68+I72</f>
        <v>0</v>
      </c>
      <c r="J67" s="288">
        <f t="shared" ref="J67:S67" si="65">J68+J72</f>
        <v>0</v>
      </c>
      <c r="K67" s="257">
        <f t="shared" si="65"/>
        <v>0</v>
      </c>
      <c r="L67" s="332">
        <f t="shared" si="65"/>
        <v>0</v>
      </c>
      <c r="M67" s="258">
        <f t="shared" si="65"/>
        <v>40000</v>
      </c>
      <c r="N67" s="259">
        <f t="shared" si="65"/>
        <v>0</v>
      </c>
      <c r="O67" s="259">
        <f t="shared" si="65"/>
        <v>0</v>
      </c>
      <c r="P67" s="259">
        <f t="shared" si="65"/>
        <v>0</v>
      </c>
      <c r="Q67" s="259">
        <f t="shared" si="65"/>
        <v>0</v>
      </c>
      <c r="R67" s="259">
        <f t="shared" si="65"/>
        <v>0</v>
      </c>
      <c r="S67" s="257">
        <f t="shared" si="65"/>
        <v>0</v>
      </c>
      <c r="T67" s="255">
        <f t="shared" si="5"/>
        <v>40000</v>
      </c>
      <c r="U67" s="347">
        <f>U68+U72</f>
        <v>0</v>
      </c>
      <c r="V67" s="288">
        <f t="shared" ref="V67:AE67" si="66">V68+V72</f>
        <v>0</v>
      </c>
      <c r="W67" s="257">
        <f t="shared" si="66"/>
        <v>0</v>
      </c>
      <c r="X67" s="332">
        <f t="shared" si="66"/>
        <v>0</v>
      </c>
      <c r="Y67" s="258">
        <f t="shared" si="66"/>
        <v>40000</v>
      </c>
      <c r="Z67" s="259">
        <f t="shared" si="66"/>
        <v>0</v>
      </c>
      <c r="AA67" s="259">
        <f t="shared" si="66"/>
        <v>0</v>
      </c>
      <c r="AB67" s="259">
        <f t="shared" si="66"/>
        <v>0</v>
      </c>
      <c r="AC67" s="259">
        <f t="shared" si="66"/>
        <v>0</v>
      </c>
      <c r="AD67" s="259">
        <f t="shared" si="66"/>
        <v>0</v>
      </c>
      <c r="AE67" s="257">
        <f t="shared" si="66"/>
        <v>0</v>
      </c>
      <c r="AF67" s="255">
        <f t="shared" si="7"/>
        <v>40000</v>
      </c>
      <c r="AG67" s="347">
        <f>AG68+AG72</f>
        <v>0</v>
      </c>
      <c r="AH67" s="288">
        <f t="shared" ref="AH67:AQ67" si="67">AH68+AH72</f>
        <v>0</v>
      </c>
      <c r="AI67" s="257">
        <f t="shared" si="67"/>
        <v>0</v>
      </c>
      <c r="AJ67" s="332">
        <f t="shared" si="67"/>
        <v>0</v>
      </c>
      <c r="AK67" s="258">
        <f t="shared" si="67"/>
        <v>40000</v>
      </c>
      <c r="AL67" s="259">
        <f t="shared" si="67"/>
        <v>0</v>
      </c>
      <c r="AM67" s="259">
        <f t="shared" si="67"/>
        <v>0</v>
      </c>
      <c r="AN67" s="259">
        <f t="shared" si="67"/>
        <v>0</v>
      </c>
      <c r="AO67" s="259">
        <f t="shared" si="67"/>
        <v>0</v>
      </c>
      <c r="AP67" s="259">
        <f t="shared" si="67"/>
        <v>0</v>
      </c>
      <c r="AQ67" s="257">
        <f t="shared" si="67"/>
        <v>0</v>
      </c>
      <c r="AR67" s="261"/>
      <c r="AS67" s="261"/>
    </row>
    <row r="68" spans="1:45" s="196" customFormat="1" ht="30.75" customHeight="1" x14ac:dyDescent="0.25">
      <c r="A68" s="497">
        <v>661</v>
      </c>
      <c r="B68" s="498"/>
      <c r="C68" s="498"/>
      <c r="D68" s="499" t="s">
        <v>57</v>
      </c>
      <c r="E68" s="499"/>
      <c r="F68" s="499"/>
      <c r="G68" s="500"/>
      <c r="H68" s="255">
        <f t="shared" si="3"/>
        <v>40000</v>
      </c>
      <c r="I68" s="347">
        <f>SUM(I69:I71)</f>
        <v>0</v>
      </c>
      <c r="J68" s="288">
        <f t="shared" ref="J68:S68" si="68">SUM(J69:J71)</f>
        <v>0</v>
      </c>
      <c r="K68" s="257">
        <f t="shared" si="68"/>
        <v>0</v>
      </c>
      <c r="L68" s="332">
        <f t="shared" si="68"/>
        <v>0</v>
      </c>
      <c r="M68" s="258">
        <f t="shared" si="68"/>
        <v>40000</v>
      </c>
      <c r="N68" s="259">
        <f t="shared" si="68"/>
        <v>0</v>
      </c>
      <c r="O68" s="259">
        <f t="shared" si="68"/>
        <v>0</v>
      </c>
      <c r="P68" s="259">
        <f t="shared" si="68"/>
        <v>0</v>
      </c>
      <c r="Q68" s="259">
        <f t="shared" si="68"/>
        <v>0</v>
      </c>
      <c r="R68" s="259">
        <f t="shared" si="68"/>
        <v>0</v>
      </c>
      <c r="S68" s="257">
        <f t="shared" si="68"/>
        <v>0</v>
      </c>
      <c r="T68" s="255">
        <f t="shared" si="5"/>
        <v>40000</v>
      </c>
      <c r="U68" s="347">
        <f>SUM(U69:U71)</f>
        <v>0</v>
      </c>
      <c r="V68" s="288">
        <f t="shared" ref="V68:AE68" si="69">SUM(V69:V71)</f>
        <v>0</v>
      </c>
      <c r="W68" s="257">
        <f t="shared" si="69"/>
        <v>0</v>
      </c>
      <c r="X68" s="332">
        <f t="shared" si="69"/>
        <v>0</v>
      </c>
      <c r="Y68" s="258">
        <f t="shared" si="69"/>
        <v>40000</v>
      </c>
      <c r="Z68" s="259">
        <f t="shared" si="69"/>
        <v>0</v>
      </c>
      <c r="AA68" s="259">
        <f t="shared" si="69"/>
        <v>0</v>
      </c>
      <c r="AB68" s="259">
        <f t="shared" si="69"/>
        <v>0</v>
      </c>
      <c r="AC68" s="259">
        <f t="shared" si="69"/>
        <v>0</v>
      </c>
      <c r="AD68" s="259">
        <f t="shared" si="69"/>
        <v>0</v>
      </c>
      <c r="AE68" s="257">
        <f t="shared" si="69"/>
        <v>0</v>
      </c>
      <c r="AF68" s="255">
        <f t="shared" si="7"/>
        <v>40000</v>
      </c>
      <c r="AG68" s="347">
        <f>SUM(AG69:AG71)</f>
        <v>0</v>
      </c>
      <c r="AH68" s="288">
        <f t="shared" ref="AH68:AQ68" si="70">SUM(AH69:AH71)</f>
        <v>0</v>
      </c>
      <c r="AI68" s="257">
        <f t="shared" si="70"/>
        <v>0</v>
      </c>
      <c r="AJ68" s="332">
        <f t="shared" si="70"/>
        <v>0</v>
      </c>
      <c r="AK68" s="258">
        <f t="shared" si="70"/>
        <v>40000</v>
      </c>
      <c r="AL68" s="259">
        <f t="shared" si="70"/>
        <v>0</v>
      </c>
      <c r="AM68" s="259">
        <f t="shared" si="70"/>
        <v>0</v>
      </c>
      <c r="AN68" s="259">
        <f t="shared" si="70"/>
        <v>0</v>
      </c>
      <c r="AO68" s="259">
        <f t="shared" si="70"/>
        <v>0</v>
      </c>
      <c r="AP68" s="259">
        <f t="shared" si="70"/>
        <v>0</v>
      </c>
      <c r="AQ68" s="257">
        <f t="shared" si="70"/>
        <v>0</v>
      </c>
      <c r="AR68" s="261"/>
      <c r="AS68" s="261"/>
    </row>
    <row r="69" spans="1:45" s="203" customFormat="1" ht="14.25" x14ac:dyDescent="0.25">
      <c r="A69" s="438"/>
      <c r="B69" s="427"/>
      <c r="C69" s="427">
        <v>66141</v>
      </c>
      <c r="D69" s="538" t="s">
        <v>227</v>
      </c>
      <c r="E69" s="538"/>
      <c r="F69" s="538"/>
      <c r="G69" s="539"/>
      <c r="H69" s="428">
        <f t="shared" si="3"/>
        <v>0</v>
      </c>
      <c r="I69" s="55"/>
      <c r="J69" s="338"/>
      <c r="K69" s="468"/>
      <c r="L69" s="467"/>
      <c r="M69" s="357"/>
      <c r="N69" s="56"/>
      <c r="O69" s="56"/>
      <c r="P69" s="56"/>
      <c r="Q69" s="56"/>
      <c r="R69" s="56"/>
      <c r="S69" s="57"/>
      <c r="T69" s="428">
        <f t="shared" si="5"/>
        <v>0</v>
      </c>
      <c r="U69" s="55"/>
      <c r="V69" s="338"/>
      <c r="W69" s="468"/>
      <c r="X69" s="467"/>
      <c r="Y69" s="357"/>
      <c r="Z69" s="56"/>
      <c r="AA69" s="56"/>
      <c r="AB69" s="56"/>
      <c r="AC69" s="56"/>
      <c r="AD69" s="56"/>
      <c r="AE69" s="57"/>
      <c r="AF69" s="428">
        <f t="shared" si="7"/>
        <v>0</v>
      </c>
      <c r="AG69" s="55"/>
      <c r="AH69" s="338"/>
      <c r="AI69" s="468"/>
      <c r="AJ69" s="467"/>
      <c r="AK69" s="357"/>
      <c r="AL69" s="56"/>
      <c r="AM69" s="56"/>
      <c r="AN69" s="56"/>
      <c r="AO69" s="56"/>
      <c r="AP69" s="56"/>
      <c r="AQ69" s="57"/>
      <c r="AR69" s="429"/>
      <c r="AS69" s="429"/>
    </row>
    <row r="70" spans="1:45" s="203" customFormat="1" ht="14.25" x14ac:dyDescent="0.25">
      <c r="A70" s="438"/>
      <c r="B70" s="427"/>
      <c r="C70" s="427">
        <v>66142</v>
      </c>
      <c r="D70" s="538" t="s">
        <v>228</v>
      </c>
      <c r="E70" s="538"/>
      <c r="F70" s="538"/>
      <c r="G70" s="539"/>
      <c r="H70" s="428">
        <f t="shared" si="3"/>
        <v>0</v>
      </c>
      <c r="I70" s="55"/>
      <c r="J70" s="338"/>
      <c r="K70" s="468"/>
      <c r="L70" s="467"/>
      <c r="M70" s="357"/>
      <c r="N70" s="56"/>
      <c r="O70" s="56"/>
      <c r="P70" s="56"/>
      <c r="Q70" s="56"/>
      <c r="R70" s="56"/>
      <c r="S70" s="57"/>
      <c r="T70" s="428">
        <f t="shared" si="5"/>
        <v>0</v>
      </c>
      <c r="U70" s="55"/>
      <c r="V70" s="338"/>
      <c r="W70" s="468"/>
      <c r="X70" s="467"/>
      <c r="Y70" s="357"/>
      <c r="Z70" s="56"/>
      <c r="AA70" s="56"/>
      <c r="AB70" s="56"/>
      <c r="AC70" s="56"/>
      <c r="AD70" s="56"/>
      <c r="AE70" s="57"/>
      <c r="AF70" s="428">
        <f t="shared" si="7"/>
        <v>0</v>
      </c>
      <c r="AG70" s="55"/>
      <c r="AH70" s="338"/>
      <c r="AI70" s="468"/>
      <c r="AJ70" s="467"/>
      <c r="AK70" s="357"/>
      <c r="AL70" s="56"/>
      <c r="AM70" s="56"/>
      <c r="AN70" s="56"/>
      <c r="AO70" s="56"/>
      <c r="AP70" s="56"/>
      <c r="AQ70" s="57"/>
      <c r="AR70" s="429"/>
      <c r="AS70" s="429"/>
    </row>
    <row r="71" spans="1:45" s="203" customFormat="1" ht="14.25" x14ac:dyDescent="0.25">
      <c r="A71" s="438"/>
      <c r="B71" s="427"/>
      <c r="C71" s="427">
        <v>66151</v>
      </c>
      <c r="D71" s="538" t="s">
        <v>229</v>
      </c>
      <c r="E71" s="538"/>
      <c r="F71" s="538"/>
      <c r="G71" s="539"/>
      <c r="H71" s="428">
        <f t="shared" si="3"/>
        <v>40000</v>
      </c>
      <c r="I71" s="55"/>
      <c r="J71" s="338"/>
      <c r="K71" s="468"/>
      <c r="L71" s="467"/>
      <c r="M71" s="357">
        <v>40000</v>
      </c>
      <c r="N71" s="56"/>
      <c r="O71" s="56"/>
      <c r="P71" s="56"/>
      <c r="Q71" s="56"/>
      <c r="R71" s="56"/>
      <c r="S71" s="57"/>
      <c r="T71" s="428">
        <f t="shared" si="5"/>
        <v>40000</v>
      </c>
      <c r="U71" s="55"/>
      <c r="V71" s="338"/>
      <c r="W71" s="468"/>
      <c r="X71" s="467"/>
      <c r="Y71" s="357">
        <v>40000</v>
      </c>
      <c r="Z71" s="56"/>
      <c r="AA71" s="56"/>
      <c r="AB71" s="56"/>
      <c r="AC71" s="56"/>
      <c r="AD71" s="56"/>
      <c r="AE71" s="57"/>
      <c r="AF71" s="428">
        <f t="shared" si="7"/>
        <v>40000</v>
      </c>
      <c r="AG71" s="55"/>
      <c r="AH71" s="338"/>
      <c r="AI71" s="468"/>
      <c r="AJ71" s="467"/>
      <c r="AK71" s="357">
        <v>40000</v>
      </c>
      <c r="AL71" s="56"/>
      <c r="AM71" s="56"/>
      <c r="AN71" s="56"/>
      <c r="AO71" s="56"/>
      <c r="AP71" s="56"/>
      <c r="AQ71" s="57"/>
      <c r="AR71" s="429"/>
      <c r="AS71" s="429"/>
    </row>
    <row r="72" spans="1:45" s="196" customFormat="1" ht="29.25" customHeight="1" x14ac:dyDescent="0.25">
      <c r="A72" s="497">
        <v>663</v>
      </c>
      <c r="B72" s="498"/>
      <c r="C72" s="498"/>
      <c r="D72" s="499" t="s">
        <v>58</v>
      </c>
      <c r="E72" s="499"/>
      <c r="F72" s="499"/>
      <c r="G72" s="500"/>
      <c r="H72" s="255">
        <f t="shared" si="3"/>
        <v>0</v>
      </c>
      <c r="I72" s="347">
        <f>SUM(I73:I80)</f>
        <v>0</v>
      </c>
      <c r="J72" s="288">
        <f t="shared" ref="J72:S72" si="71">SUM(J73:J80)</f>
        <v>0</v>
      </c>
      <c r="K72" s="257">
        <f t="shared" si="71"/>
        <v>0</v>
      </c>
      <c r="L72" s="332">
        <f t="shared" si="71"/>
        <v>0</v>
      </c>
      <c r="M72" s="258">
        <f t="shared" si="71"/>
        <v>0</v>
      </c>
      <c r="N72" s="259">
        <f t="shared" si="71"/>
        <v>0</v>
      </c>
      <c r="O72" s="259">
        <f t="shared" si="71"/>
        <v>0</v>
      </c>
      <c r="P72" s="259">
        <f t="shared" si="71"/>
        <v>0</v>
      </c>
      <c r="Q72" s="259">
        <f t="shared" si="71"/>
        <v>0</v>
      </c>
      <c r="R72" s="259">
        <f t="shared" si="71"/>
        <v>0</v>
      </c>
      <c r="S72" s="257">
        <f t="shared" si="71"/>
        <v>0</v>
      </c>
      <c r="T72" s="255">
        <f t="shared" si="5"/>
        <v>0</v>
      </c>
      <c r="U72" s="347">
        <f>SUM(U73:U80)</f>
        <v>0</v>
      </c>
      <c r="V72" s="288">
        <f t="shared" ref="V72:AE72" si="72">SUM(V73:V80)</f>
        <v>0</v>
      </c>
      <c r="W72" s="257">
        <f t="shared" si="72"/>
        <v>0</v>
      </c>
      <c r="X72" s="332">
        <f t="shared" si="72"/>
        <v>0</v>
      </c>
      <c r="Y72" s="258">
        <f t="shared" si="72"/>
        <v>0</v>
      </c>
      <c r="Z72" s="259">
        <f t="shared" si="72"/>
        <v>0</v>
      </c>
      <c r="AA72" s="259">
        <f t="shared" si="72"/>
        <v>0</v>
      </c>
      <c r="AB72" s="259">
        <f t="shared" si="72"/>
        <v>0</v>
      </c>
      <c r="AC72" s="259">
        <f t="shared" si="72"/>
        <v>0</v>
      </c>
      <c r="AD72" s="259">
        <f t="shared" si="72"/>
        <v>0</v>
      </c>
      <c r="AE72" s="257">
        <f t="shared" si="72"/>
        <v>0</v>
      </c>
      <c r="AF72" s="255">
        <f t="shared" si="7"/>
        <v>0</v>
      </c>
      <c r="AG72" s="347">
        <f>SUM(AG73:AG80)</f>
        <v>0</v>
      </c>
      <c r="AH72" s="288">
        <f t="shared" ref="AH72:AQ72" si="73">SUM(AH73:AH80)</f>
        <v>0</v>
      </c>
      <c r="AI72" s="257">
        <f t="shared" si="73"/>
        <v>0</v>
      </c>
      <c r="AJ72" s="332">
        <f t="shared" si="73"/>
        <v>0</v>
      </c>
      <c r="AK72" s="258">
        <f t="shared" si="73"/>
        <v>0</v>
      </c>
      <c r="AL72" s="259">
        <f t="shared" si="73"/>
        <v>0</v>
      </c>
      <c r="AM72" s="259">
        <f t="shared" si="73"/>
        <v>0</v>
      </c>
      <c r="AN72" s="259">
        <f t="shared" si="73"/>
        <v>0</v>
      </c>
      <c r="AO72" s="259">
        <f t="shared" si="73"/>
        <v>0</v>
      </c>
      <c r="AP72" s="259">
        <f t="shared" si="73"/>
        <v>0</v>
      </c>
      <c r="AQ72" s="257">
        <f t="shared" si="73"/>
        <v>0</v>
      </c>
      <c r="AR72" s="261"/>
      <c r="AS72" s="261"/>
    </row>
    <row r="73" spans="1:45" s="203" customFormat="1" ht="14.25" x14ac:dyDescent="0.25">
      <c r="A73" s="438"/>
      <c r="B73" s="427"/>
      <c r="C73" s="427" t="s">
        <v>230</v>
      </c>
      <c r="D73" s="538" t="s">
        <v>231</v>
      </c>
      <c r="E73" s="538"/>
      <c r="F73" s="538"/>
      <c r="G73" s="539"/>
      <c r="H73" s="428">
        <f t="shared" si="3"/>
        <v>0</v>
      </c>
      <c r="I73" s="55"/>
      <c r="J73" s="338"/>
      <c r="K73" s="468"/>
      <c r="L73" s="467"/>
      <c r="M73" s="317"/>
      <c r="N73" s="56"/>
      <c r="O73" s="56"/>
      <c r="P73" s="56"/>
      <c r="Q73" s="358"/>
      <c r="R73" s="56"/>
      <c r="S73" s="57"/>
      <c r="T73" s="428">
        <f t="shared" si="5"/>
        <v>0</v>
      </c>
      <c r="U73" s="55"/>
      <c r="V73" s="338"/>
      <c r="W73" s="468"/>
      <c r="X73" s="467"/>
      <c r="Y73" s="317"/>
      <c r="Z73" s="56"/>
      <c r="AA73" s="56"/>
      <c r="AB73" s="56"/>
      <c r="AC73" s="358"/>
      <c r="AD73" s="56"/>
      <c r="AE73" s="57"/>
      <c r="AF73" s="428">
        <f t="shared" si="7"/>
        <v>0</v>
      </c>
      <c r="AG73" s="55"/>
      <c r="AH73" s="338"/>
      <c r="AI73" s="468"/>
      <c r="AJ73" s="467"/>
      <c r="AK73" s="317"/>
      <c r="AL73" s="56"/>
      <c r="AM73" s="56"/>
      <c r="AN73" s="56"/>
      <c r="AO73" s="358"/>
      <c r="AP73" s="56"/>
      <c r="AQ73" s="57"/>
      <c r="AR73" s="429"/>
      <c r="AS73" s="429"/>
    </row>
    <row r="74" spans="1:45" s="203" customFormat="1" ht="14.25" x14ac:dyDescent="0.25">
      <c r="A74" s="438"/>
      <c r="B74" s="427"/>
      <c r="C74" s="427" t="s">
        <v>232</v>
      </c>
      <c r="D74" s="538" t="s">
        <v>233</v>
      </c>
      <c r="E74" s="538"/>
      <c r="F74" s="538"/>
      <c r="G74" s="539"/>
      <c r="H74" s="428">
        <f t="shared" si="3"/>
        <v>0</v>
      </c>
      <c r="I74" s="55"/>
      <c r="J74" s="338"/>
      <c r="K74" s="468"/>
      <c r="L74" s="467"/>
      <c r="M74" s="317"/>
      <c r="N74" s="56"/>
      <c r="O74" s="56"/>
      <c r="P74" s="56"/>
      <c r="Q74" s="358"/>
      <c r="R74" s="56"/>
      <c r="S74" s="57"/>
      <c r="T74" s="428">
        <f t="shared" si="5"/>
        <v>0</v>
      </c>
      <c r="U74" s="55"/>
      <c r="V74" s="338"/>
      <c r="W74" s="468"/>
      <c r="X74" s="467"/>
      <c r="Y74" s="317"/>
      <c r="Z74" s="56"/>
      <c r="AA74" s="56"/>
      <c r="AB74" s="56"/>
      <c r="AC74" s="358"/>
      <c r="AD74" s="56"/>
      <c r="AE74" s="57"/>
      <c r="AF74" s="428">
        <f t="shared" si="7"/>
        <v>0</v>
      </c>
      <c r="AG74" s="55"/>
      <c r="AH74" s="338"/>
      <c r="AI74" s="468"/>
      <c r="AJ74" s="467"/>
      <c r="AK74" s="317"/>
      <c r="AL74" s="56"/>
      <c r="AM74" s="56"/>
      <c r="AN74" s="56"/>
      <c r="AO74" s="358"/>
      <c r="AP74" s="56"/>
      <c r="AQ74" s="57"/>
      <c r="AR74" s="429"/>
      <c r="AS74" s="429"/>
    </row>
    <row r="75" spans="1:45" s="203" customFormat="1" ht="14.25" x14ac:dyDescent="0.25">
      <c r="A75" s="438"/>
      <c r="B75" s="427"/>
      <c r="C75" s="427" t="s">
        <v>234</v>
      </c>
      <c r="D75" s="538" t="s">
        <v>235</v>
      </c>
      <c r="E75" s="538"/>
      <c r="F75" s="538"/>
      <c r="G75" s="539"/>
      <c r="H75" s="428">
        <f t="shared" ref="H75:H101" si="74">SUM(I75:S75)</f>
        <v>0</v>
      </c>
      <c r="I75" s="55"/>
      <c r="J75" s="338"/>
      <c r="K75" s="468"/>
      <c r="L75" s="467"/>
      <c r="M75" s="317"/>
      <c r="N75" s="56"/>
      <c r="O75" s="56"/>
      <c r="P75" s="56"/>
      <c r="Q75" s="358"/>
      <c r="R75" s="56"/>
      <c r="S75" s="57"/>
      <c r="T75" s="428">
        <f t="shared" ref="T75:T101" si="75">SUM(U75:AE75)</f>
        <v>0</v>
      </c>
      <c r="U75" s="55"/>
      <c r="V75" s="338"/>
      <c r="W75" s="468"/>
      <c r="X75" s="467"/>
      <c r="Y75" s="317"/>
      <c r="Z75" s="56"/>
      <c r="AA75" s="56"/>
      <c r="AB75" s="56"/>
      <c r="AC75" s="358"/>
      <c r="AD75" s="56"/>
      <c r="AE75" s="57"/>
      <c r="AF75" s="428">
        <f t="shared" ref="AF75:AF101" si="76">SUM(AG75:AQ75)</f>
        <v>0</v>
      </c>
      <c r="AG75" s="55"/>
      <c r="AH75" s="338"/>
      <c r="AI75" s="468"/>
      <c r="AJ75" s="467"/>
      <c r="AK75" s="317"/>
      <c r="AL75" s="56"/>
      <c r="AM75" s="56"/>
      <c r="AN75" s="56"/>
      <c r="AO75" s="358"/>
      <c r="AP75" s="56"/>
      <c r="AQ75" s="57"/>
      <c r="AR75" s="429"/>
      <c r="AS75" s="429"/>
    </row>
    <row r="76" spans="1:45" s="203" customFormat="1" ht="24" customHeight="1" x14ac:dyDescent="0.25">
      <c r="A76" s="438"/>
      <c r="B76" s="427"/>
      <c r="C76" s="427" t="s">
        <v>236</v>
      </c>
      <c r="D76" s="538" t="s">
        <v>237</v>
      </c>
      <c r="E76" s="538"/>
      <c r="F76" s="538"/>
      <c r="G76" s="539"/>
      <c r="H76" s="428">
        <f t="shared" si="74"/>
        <v>0</v>
      </c>
      <c r="I76" s="55"/>
      <c r="J76" s="338"/>
      <c r="K76" s="468"/>
      <c r="L76" s="467"/>
      <c r="M76" s="317"/>
      <c r="N76" s="56"/>
      <c r="O76" s="56"/>
      <c r="P76" s="56"/>
      <c r="Q76" s="358"/>
      <c r="R76" s="56"/>
      <c r="S76" s="57"/>
      <c r="T76" s="428">
        <f t="shared" si="75"/>
        <v>0</v>
      </c>
      <c r="U76" s="55"/>
      <c r="V76" s="338"/>
      <c r="W76" s="468"/>
      <c r="X76" s="467"/>
      <c r="Y76" s="317"/>
      <c r="Z76" s="56"/>
      <c r="AA76" s="56"/>
      <c r="AB76" s="56"/>
      <c r="AC76" s="358"/>
      <c r="AD76" s="56"/>
      <c r="AE76" s="57"/>
      <c r="AF76" s="428">
        <f t="shared" si="76"/>
        <v>0</v>
      </c>
      <c r="AG76" s="55"/>
      <c r="AH76" s="338"/>
      <c r="AI76" s="468"/>
      <c r="AJ76" s="467"/>
      <c r="AK76" s="317"/>
      <c r="AL76" s="56"/>
      <c r="AM76" s="56"/>
      <c r="AN76" s="56"/>
      <c r="AO76" s="358"/>
      <c r="AP76" s="56"/>
      <c r="AQ76" s="57"/>
      <c r="AR76" s="429"/>
      <c r="AS76" s="429"/>
    </row>
    <row r="77" spans="1:45" s="203" customFormat="1" ht="14.25" x14ac:dyDescent="0.25">
      <c r="A77" s="438"/>
      <c r="B77" s="427"/>
      <c r="C77" s="427" t="s">
        <v>238</v>
      </c>
      <c r="D77" s="538" t="s">
        <v>239</v>
      </c>
      <c r="E77" s="538"/>
      <c r="F77" s="538"/>
      <c r="G77" s="539"/>
      <c r="H77" s="428">
        <f t="shared" si="74"/>
        <v>0</v>
      </c>
      <c r="I77" s="55"/>
      <c r="J77" s="338"/>
      <c r="K77" s="468"/>
      <c r="L77" s="467"/>
      <c r="M77" s="317"/>
      <c r="N77" s="56"/>
      <c r="O77" s="56"/>
      <c r="P77" s="56"/>
      <c r="Q77" s="358"/>
      <c r="R77" s="56"/>
      <c r="S77" s="57"/>
      <c r="T77" s="428">
        <f t="shared" si="75"/>
        <v>0</v>
      </c>
      <c r="U77" s="55"/>
      <c r="V77" s="338"/>
      <c r="W77" s="468"/>
      <c r="X77" s="467"/>
      <c r="Y77" s="317"/>
      <c r="Z77" s="56"/>
      <c r="AA77" s="56"/>
      <c r="AB77" s="56"/>
      <c r="AC77" s="358"/>
      <c r="AD77" s="56"/>
      <c r="AE77" s="57"/>
      <c r="AF77" s="428">
        <f t="shared" si="76"/>
        <v>0</v>
      </c>
      <c r="AG77" s="55"/>
      <c r="AH77" s="338"/>
      <c r="AI77" s="468"/>
      <c r="AJ77" s="467"/>
      <c r="AK77" s="317"/>
      <c r="AL77" s="56"/>
      <c r="AM77" s="56"/>
      <c r="AN77" s="56"/>
      <c r="AO77" s="358"/>
      <c r="AP77" s="56"/>
      <c r="AQ77" s="57"/>
      <c r="AR77" s="429"/>
      <c r="AS77" s="429"/>
    </row>
    <row r="78" spans="1:45" s="203" customFormat="1" ht="14.25" x14ac:dyDescent="0.25">
      <c r="A78" s="438"/>
      <c r="B78" s="427"/>
      <c r="C78" s="427" t="s">
        <v>240</v>
      </c>
      <c r="D78" s="538" t="s">
        <v>241</v>
      </c>
      <c r="E78" s="538"/>
      <c r="F78" s="538"/>
      <c r="G78" s="539"/>
      <c r="H78" s="428">
        <f t="shared" si="74"/>
        <v>0</v>
      </c>
      <c r="I78" s="55"/>
      <c r="J78" s="338"/>
      <c r="K78" s="468"/>
      <c r="L78" s="467"/>
      <c r="M78" s="317"/>
      <c r="N78" s="56"/>
      <c r="O78" s="56"/>
      <c r="P78" s="56"/>
      <c r="Q78" s="358"/>
      <c r="R78" s="56"/>
      <c r="S78" s="57"/>
      <c r="T78" s="428">
        <f t="shared" si="75"/>
        <v>0</v>
      </c>
      <c r="U78" s="55"/>
      <c r="V78" s="338"/>
      <c r="W78" s="468"/>
      <c r="X78" s="467"/>
      <c r="Y78" s="317"/>
      <c r="Z78" s="56"/>
      <c r="AA78" s="56"/>
      <c r="AB78" s="56"/>
      <c r="AC78" s="358"/>
      <c r="AD78" s="56"/>
      <c r="AE78" s="57"/>
      <c r="AF78" s="428">
        <f t="shared" si="76"/>
        <v>0</v>
      </c>
      <c r="AG78" s="55"/>
      <c r="AH78" s="338"/>
      <c r="AI78" s="468"/>
      <c r="AJ78" s="467"/>
      <c r="AK78" s="317"/>
      <c r="AL78" s="56"/>
      <c r="AM78" s="56"/>
      <c r="AN78" s="56"/>
      <c r="AO78" s="358"/>
      <c r="AP78" s="56"/>
      <c r="AQ78" s="57"/>
      <c r="AR78" s="429"/>
      <c r="AS78" s="429"/>
    </row>
    <row r="79" spans="1:45" s="203" customFormat="1" ht="14.25" x14ac:dyDescent="0.25">
      <c r="A79" s="438"/>
      <c r="B79" s="427"/>
      <c r="C79" s="427" t="s">
        <v>242</v>
      </c>
      <c r="D79" s="538" t="s">
        <v>243</v>
      </c>
      <c r="E79" s="538"/>
      <c r="F79" s="538"/>
      <c r="G79" s="539"/>
      <c r="H79" s="428">
        <f t="shared" si="74"/>
        <v>0</v>
      </c>
      <c r="I79" s="55"/>
      <c r="J79" s="338"/>
      <c r="K79" s="468"/>
      <c r="L79" s="467"/>
      <c r="M79" s="317"/>
      <c r="N79" s="56"/>
      <c r="O79" s="56"/>
      <c r="P79" s="56"/>
      <c r="Q79" s="358"/>
      <c r="R79" s="56"/>
      <c r="S79" s="57"/>
      <c r="T79" s="428">
        <f t="shared" si="75"/>
        <v>0</v>
      </c>
      <c r="U79" s="55"/>
      <c r="V79" s="338"/>
      <c r="W79" s="468"/>
      <c r="X79" s="467"/>
      <c r="Y79" s="317"/>
      <c r="Z79" s="56"/>
      <c r="AA79" s="56"/>
      <c r="AB79" s="56"/>
      <c r="AC79" s="358"/>
      <c r="AD79" s="56"/>
      <c r="AE79" s="57"/>
      <c r="AF79" s="428">
        <f t="shared" si="76"/>
        <v>0</v>
      </c>
      <c r="AG79" s="55"/>
      <c r="AH79" s="338"/>
      <c r="AI79" s="468"/>
      <c r="AJ79" s="467"/>
      <c r="AK79" s="317"/>
      <c r="AL79" s="56"/>
      <c r="AM79" s="56"/>
      <c r="AN79" s="56"/>
      <c r="AO79" s="358"/>
      <c r="AP79" s="56"/>
      <c r="AQ79" s="57"/>
      <c r="AR79" s="429"/>
      <c r="AS79" s="429"/>
    </row>
    <row r="80" spans="1:45" s="203" customFormat="1" ht="24" customHeight="1" x14ac:dyDescent="0.25">
      <c r="A80" s="438"/>
      <c r="B80" s="427"/>
      <c r="C80" s="427" t="s">
        <v>244</v>
      </c>
      <c r="D80" s="538" t="s">
        <v>245</v>
      </c>
      <c r="E80" s="538"/>
      <c r="F80" s="538"/>
      <c r="G80" s="539"/>
      <c r="H80" s="428">
        <f t="shared" si="74"/>
        <v>0</v>
      </c>
      <c r="I80" s="55"/>
      <c r="J80" s="338"/>
      <c r="K80" s="468"/>
      <c r="L80" s="467"/>
      <c r="M80" s="317"/>
      <c r="N80" s="56"/>
      <c r="O80" s="56"/>
      <c r="P80" s="56"/>
      <c r="Q80" s="358"/>
      <c r="R80" s="56"/>
      <c r="S80" s="57"/>
      <c r="T80" s="428">
        <f t="shared" si="75"/>
        <v>0</v>
      </c>
      <c r="U80" s="55"/>
      <c r="V80" s="338"/>
      <c r="W80" s="468"/>
      <c r="X80" s="467"/>
      <c r="Y80" s="317"/>
      <c r="Z80" s="56"/>
      <c r="AA80" s="56"/>
      <c r="AB80" s="56"/>
      <c r="AC80" s="358"/>
      <c r="AD80" s="56"/>
      <c r="AE80" s="57"/>
      <c r="AF80" s="428">
        <f t="shared" si="76"/>
        <v>0</v>
      </c>
      <c r="AG80" s="55"/>
      <c r="AH80" s="338"/>
      <c r="AI80" s="468"/>
      <c r="AJ80" s="467"/>
      <c r="AK80" s="317"/>
      <c r="AL80" s="56"/>
      <c r="AM80" s="56"/>
      <c r="AN80" s="56"/>
      <c r="AO80" s="358"/>
      <c r="AP80" s="56"/>
      <c r="AQ80" s="57"/>
      <c r="AR80" s="429"/>
      <c r="AS80" s="429"/>
    </row>
    <row r="81" spans="1:45" s="196" customFormat="1" ht="28.15" customHeight="1" x14ac:dyDescent="0.25">
      <c r="A81" s="497">
        <v>67</v>
      </c>
      <c r="B81" s="498"/>
      <c r="C81" s="349"/>
      <c r="D81" s="499" t="s">
        <v>59</v>
      </c>
      <c r="E81" s="499"/>
      <c r="F81" s="499"/>
      <c r="G81" s="500"/>
      <c r="H81" s="255">
        <f t="shared" si="74"/>
        <v>851200</v>
      </c>
      <c r="I81" s="347">
        <f>I82</f>
        <v>45000</v>
      </c>
      <c r="J81" s="288">
        <f t="shared" ref="J81:S81" si="77">J82</f>
        <v>806200</v>
      </c>
      <c r="K81" s="257">
        <f t="shared" si="77"/>
        <v>0</v>
      </c>
      <c r="L81" s="332">
        <f t="shared" si="77"/>
        <v>0</v>
      </c>
      <c r="M81" s="258">
        <f t="shared" si="77"/>
        <v>0</v>
      </c>
      <c r="N81" s="259">
        <f t="shared" si="77"/>
        <v>0</v>
      </c>
      <c r="O81" s="259">
        <f t="shared" si="77"/>
        <v>0</v>
      </c>
      <c r="P81" s="259">
        <f t="shared" si="77"/>
        <v>0</v>
      </c>
      <c r="Q81" s="259">
        <f t="shared" si="77"/>
        <v>0</v>
      </c>
      <c r="R81" s="259">
        <f t="shared" si="77"/>
        <v>0</v>
      </c>
      <c r="S81" s="257">
        <f t="shared" si="77"/>
        <v>0</v>
      </c>
      <c r="T81" s="255">
        <f t="shared" si="75"/>
        <v>826200</v>
      </c>
      <c r="U81" s="347">
        <f>U82</f>
        <v>45000</v>
      </c>
      <c r="V81" s="288">
        <f t="shared" ref="V81:AE81" si="78">V82</f>
        <v>781200</v>
      </c>
      <c r="W81" s="257">
        <f t="shared" si="78"/>
        <v>0</v>
      </c>
      <c r="X81" s="332">
        <f t="shared" si="78"/>
        <v>0</v>
      </c>
      <c r="Y81" s="258">
        <f t="shared" si="78"/>
        <v>0</v>
      </c>
      <c r="Z81" s="259">
        <f t="shared" si="78"/>
        <v>0</v>
      </c>
      <c r="AA81" s="259">
        <f t="shared" si="78"/>
        <v>0</v>
      </c>
      <c r="AB81" s="259">
        <f t="shared" si="78"/>
        <v>0</v>
      </c>
      <c r="AC81" s="259">
        <f t="shared" si="78"/>
        <v>0</v>
      </c>
      <c r="AD81" s="259">
        <f t="shared" si="78"/>
        <v>0</v>
      </c>
      <c r="AE81" s="257">
        <f t="shared" si="78"/>
        <v>0</v>
      </c>
      <c r="AF81" s="255">
        <f t="shared" si="76"/>
        <v>826200</v>
      </c>
      <c r="AG81" s="347">
        <f>AG82</f>
        <v>45000</v>
      </c>
      <c r="AH81" s="288">
        <f t="shared" ref="AH81:AQ81" si="79">AH82</f>
        <v>781200</v>
      </c>
      <c r="AI81" s="257">
        <f t="shared" si="79"/>
        <v>0</v>
      </c>
      <c r="AJ81" s="332">
        <f t="shared" si="79"/>
        <v>0</v>
      </c>
      <c r="AK81" s="258">
        <f t="shared" si="79"/>
        <v>0</v>
      </c>
      <c r="AL81" s="259">
        <f t="shared" si="79"/>
        <v>0</v>
      </c>
      <c r="AM81" s="259">
        <f t="shared" si="79"/>
        <v>0</v>
      </c>
      <c r="AN81" s="259">
        <f t="shared" si="79"/>
        <v>0</v>
      </c>
      <c r="AO81" s="259">
        <f t="shared" si="79"/>
        <v>0</v>
      </c>
      <c r="AP81" s="259">
        <f t="shared" si="79"/>
        <v>0</v>
      </c>
      <c r="AQ81" s="257">
        <f t="shared" si="79"/>
        <v>0</v>
      </c>
      <c r="AR81" s="261"/>
      <c r="AS81" s="261"/>
    </row>
    <row r="82" spans="1:45" s="196" customFormat="1" ht="36.6" customHeight="1" x14ac:dyDescent="0.25">
      <c r="A82" s="497">
        <v>671</v>
      </c>
      <c r="B82" s="498"/>
      <c r="C82" s="498"/>
      <c r="D82" s="499" t="s">
        <v>60</v>
      </c>
      <c r="E82" s="499"/>
      <c r="F82" s="499"/>
      <c r="G82" s="500"/>
      <c r="H82" s="255">
        <f t="shared" si="74"/>
        <v>851200</v>
      </c>
      <c r="I82" s="347">
        <f>SUM(I83:I85)</f>
        <v>45000</v>
      </c>
      <c r="J82" s="288">
        <f t="shared" ref="J82:S82" si="80">SUM(J83:J85)</f>
        <v>806200</v>
      </c>
      <c r="K82" s="257">
        <f t="shared" si="80"/>
        <v>0</v>
      </c>
      <c r="L82" s="332">
        <f t="shared" si="80"/>
        <v>0</v>
      </c>
      <c r="M82" s="258">
        <f t="shared" si="80"/>
        <v>0</v>
      </c>
      <c r="N82" s="259">
        <f t="shared" si="80"/>
        <v>0</v>
      </c>
      <c r="O82" s="259">
        <f t="shared" si="80"/>
        <v>0</v>
      </c>
      <c r="P82" s="259">
        <f t="shared" si="80"/>
        <v>0</v>
      </c>
      <c r="Q82" s="259">
        <f t="shared" si="80"/>
        <v>0</v>
      </c>
      <c r="R82" s="259">
        <f t="shared" si="80"/>
        <v>0</v>
      </c>
      <c r="S82" s="257">
        <f t="shared" si="80"/>
        <v>0</v>
      </c>
      <c r="T82" s="255">
        <f t="shared" si="75"/>
        <v>826200</v>
      </c>
      <c r="U82" s="347">
        <f>SUM(U83:U85)</f>
        <v>45000</v>
      </c>
      <c r="V82" s="288">
        <f t="shared" ref="V82:AE82" si="81">SUM(V83:V85)</f>
        <v>781200</v>
      </c>
      <c r="W82" s="257">
        <f t="shared" si="81"/>
        <v>0</v>
      </c>
      <c r="X82" s="332">
        <f t="shared" si="81"/>
        <v>0</v>
      </c>
      <c r="Y82" s="258">
        <f t="shared" si="81"/>
        <v>0</v>
      </c>
      <c r="Z82" s="259">
        <f t="shared" si="81"/>
        <v>0</v>
      </c>
      <c r="AA82" s="259">
        <f t="shared" si="81"/>
        <v>0</v>
      </c>
      <c r="AB82" s="259">
        <f t="shared" si="81"/>
        <v>0</v>
      </c>
      <c r="AC82" s="259">
        <f t="shared" si="81"/>
        <v>0</v>
      </c>
      <c r="AD82" s="259">
        <f t="shared" si="81"/>
        <v>0</v>
      </c>
      <c r="AE82" s="257">
        <f t="shared" si="81"/>
        <v>0</v>
      </c>
      <c r="AF82" s="255">
        <f t="shared" si="76"/>
        <v>826200</v>
      </c>
      <c r="AG82" s="347">
        <f>SUM(AG83:AG85)</f>
        <v>45000</v>
      </c>
      <c r="AH82" s="288">
        <f t="shared" ref="AH82:AQ82" si="82">SUM(AH83:AH85)</f>
        <v>781200</v>
      </c>
      <c r="AI82" s="257">
        <f t="shared" si="82"/>
        <v>0</v>
      </c>
      <c r="AJ82" s="332">
        <f t="shared" si="82"/>
        <v>0</v>
      </c>
      <c r="AK82" s="258">
        <f t="shared" si="82"/>
        <v>0</v>
      </c>
      <c r="AL82" s="259">
        <f t="shared" si="82"/>
        <v>0</v>
      </c>
      <c r="AM82" s="259">
        <f t="shared" si="82"/>
        <v>0</v>
      </c>
      <c r="AN82" s="259">
        <f t="shared" si="82"/>
        <v>0</v>
      </c>
      <c r="AO82" s="259">
        <f t="shared" si="82"/>
        <v>0</v>
      </c>
      <c r="AP82" s="259">
        <f t="shared" si="82"/>
        <v>0</v>
      </c>
      <c r="AQ82" s="257">
        <f t="shared" si="82"/>
        <v>0</v>
      </c>
      <c r="AR82" s="261"/>
      <c r="AS82" s="261"/>
    </row>
    <row r="83" spans="1:45" s="203" customFormat="1" ht="30" customHeight="1" x14ac:dyDescent="0.25">
      <c r="A83" s="438"/>
      <c r="B83" s="427"/>
      <c r="C83" s="427">
        <v>67111</v>
      </c>
      <c r="D83" s="538" t="s">
        <v>246</v>
      </c>
      <c r="E83" s="538"/>
      <c r="F83" s="538"/>
      <c r="G83" s="539"/>
      <c r="H83" s="428">
        <f t="shared" si="74"/>
        <v>851200</v>
      </c>
      <c r="I83" s="354">
        <v>45000</v>
      </c>
      <c r="J83" s="355">
        <v>806200</v>
      </c>
      <c r="K83" s="468"/>
      <c r="L83" s="467"/>
      <c r="M83" s="317"/>
      <c r="N83" s="56"/>
      <c r="O83" s="56"/>
      <c r="P83" s="56"/>
      <c r="Q83" s="56"/>
      <c r="R83" s="56"/>
      <c r="S83" s="57"/>
      <c r="T83" s="428">
        <f t="shared" si="75"/>
        <v>826200</v>
      </c>
      <c r="U83" s="354">
        <v>45000</v>
      </c>
      <c r="V83" s="355">
        <v>781200</v>
      </c>
      <c r="W83" s="468"/>
      <c r="X83" s="467"/>
      <c r="Y83" s="317"/>
      <c r="Z83" s="56"/>
      <c r="AA83" s="56"/>
      <c r="AB83" s="56"/>
      <c r="AC83" s="56"/>
      <c r="AD83" s="56"/>
      <c r="AE83" s="57"/>
      <c r="AF83" s="428">
        <f t="shared" si="76"/>
        <v>826200</v>
      </c>
      <c r="AG83" s="354">
        <v>45000</v>
      </c>
      <c r="AH83" s="355">
        <v>781200</v>
      </c>
      <c r="AI83" s="468"/>
      <c r="AJ83" s="467"/>
      <c r="AK83" s="317"/>
      <c r="AL83" s="56"/>
      <c r="AM83" s="56"/>
      <c r="AN83" s="56"/>
      <c r="AO83" s="56"/>
      <c r="AP83" s="56"/>
      <c r="AQ83" s="57"/>
      <c r="AR83" s="429"/>
      <c r="AS83" s="429"/>
    </row>
    <row r="84" spans="1:45" s="203" customFormat="1" ht="47.45" customHeight="1" x14ac:dyDescent="0.25">
      <c r="A84" s="438"/>
      <c r="B84" s="427"/>
      <c r="C84" s="427">
        <v>67121</v>
      </c>
      <c r="D84" s="538" t="s">
        <v>247</v>
      </c>
      <c r="E84" s="538"/>
      <c r="F84" s="538"/>
      <c r="G84" s="539"/>
      <c r="H84" s="428">
        <f t="shared" si="74"/>
        <v>0</v>
      </c>
      <c r="I84" s="354"/>
      <c r="J84" s="355"/>
      <c r="K84" s="468"/>
      <c r="L84" s="467"/>
      <c r="M84" s="317"/>
      <c r="N84" s="56"/>
      <c r="O84" s="56"/>
      <c r="P84" s="56"/>
      <c r="Q84" s="56"/>
      <c r="R84" s="56"/>
      <c r="S84" s="57"/>
      <c r="T84" s="428">
        <f t="shared" si="75"/>
        <v>0</v>
      </c>
      <c r="U84" s="354"/>
      <c r="V84" s="355"/>
      <c r="W84" s="468"/>
      <c r="X84" s="467"/>
      <c r="Y84" s="317"/>
      <c r="Z84" s="56"/>
      <c r="AA84" s="56"/>
      <c r="AB84" s="56"/>
      <c r="AC84" s="56"/>
      <c r="AD84" s="56"/>
      <c r="AE84" s="57"/>
      <c r="AF84" s="428">
        <f t="shared" si="76"/>
        <v>0</v>
      </c>
      <c r="AG84" s="354"/>
      <c r="AH84" s="355"/>
      <c r="AI84" s="468"/>
      <c r="AJ84" s="467"/>
      <c r="AK84" s="317"/>
      <c r="AL84" s="56"/>
      <c r="AM84" s="56"/>
      <c r="AN84" s="56"/>
      <c r="AO84" s="56"/>
      <c r="AP84" s="56"/>
      <c r="AQ84" s="57"/>
      <c r="AR84" s="429"/>
      <c r="AS84" s="429"/>
    </row>
    <row r="85" spans="1:45" s="203" customFormat="1" ht="40.9" customHeight="1" x14ac:dyDescent="0.25">
      <c r="A85" s="438"/>
      <c r="B85" s="427"/>
      <c r="C85" s="427">
        <v>67141</v>
      </c>
      <c r="D85" s="538" t="s">
        <v>248</v>
      </c>
      <c r="E85" s="538"/>
      <c r="F85" s="538"/>
      <c r="G85" s="539"/>
      <c r="H85" s="428">
        <f t="shared" si="74"/>
        <v>0</v>
      </c>
      <c r="I85" s="354"/>
      <c r="J85" s="355"/>
      <c r="K85" s="468"/>
      <c r="L85" s="467"/>
      <c r="M85" s="317"/>
      <c r="N85" s="56"/>
      <c r="O85" s="56"/>
      <c r="P85" s="56"/>
      <c r="Q85" s="56"/>
      <c r="R85" s="56"/>
      <c r="S85" s="57"/>
      <c r="T85" s="428">
        <f t="shared" si="75"/>
        <v>0</v>
      </c>
      <c r="U85" s="354"/>
      <c r="V85" s="355"/>
      <c r="W85" s="468"/>
      <c r="X85" s="467"/>
      <c r="Y85" s="317"/>
      <c r="Z85" s="56"/>
      <c r="AA85" s="56"/>
      <c r="AB85" s="56"/>
      <c r="AC85" s="56"/>
      <c r="AD85" s="56"/>
      <c r="AE85" s="57"/>
      <c r="AF85" s="428">
        <f t="shared" si="76"/>
        <v>0</v>
      </c>
      <c r="AG85" s="354"/>
      <c r="AH85" s="355"/>
      <c r="AI85" s="468"/>
      <c r="AJ85" s="467"/>
      <c r="AK85" s="317"/>
      <c r="AL85" s="56"/>
      <c r="AM85" s="56"/>
      <c r="AN85" s="56"/>
      <c r="AO85" s="56"/>
      <c r="AP85" s="56"/>
      <c r="AQ85" s="57"/>
      <c r="AR85" s="429"/>
      <c r="AS85" s="429"/>
    </row>
    <row r="86" spans="1:45" s="196" customFormat="1" ht="15" x14ac:dyDescent="0.25">
      <c r="A86" s="497">
        <v>68</v>
      </c>
      <c r="B86" s="498"/>
      <c r="C86" s="349"/>
      <c r="D86" s="499" t="s">
        <v>168</v>
      </c>
      <c r="E86" s="499"/>
      <c r="F86" s="499"/>
      <c r="G86" s="500"/>
      <c r="H86" s="255">
        <f t="shared" si="74"/>
        <v>0</v>
      </c>
      <c r="I86" s="347">
        <f>I87+I89</f>
        <v>0</v>
      </c>
      <c r="J86" s="288">
        <f t="shared" ref="J86:S86" si="83">J87+J89</f>
        <v>0</v>
      </c>
      <c r="K86" s="257">
        <f t="shared" si="83"/>
        <v>0</v>
      </c>
      <c r="L86" s="332">
        <f t="shared" si="83"/>
        <v>0</v>
      </c>
      <c r="M86" s="258">
        <f t="shared" si="83"/>
        <v>0</v>
      </c>
      <c r="N86" s="259">
        <f t="shared" si="83"/>
        <v>0</v>
      </c>
      <c r="O86" s="259">
        <f t="shared" si="83"/>
        <v>0</v>
      </c>
      <c r="P86" s="259">
        <f t="shared" si="83"/>
        <v>0</v>
      </c>
      <c r="Q86" s="259">
        <f t="shared" si="83"/>
        <v>0</v>
      </c>
      <c r="R86" s="259">
        <f t="shared" si="83"/>
        <v>0</v>
      </c>
      <c r="S86" s="257">
        <f t="shared" si="83"/>
        <v>0</v>
      </c>
      <c r="T86" s="255">
        <f t="shared" si="75"/>
        <v>0</v>
      </c>
      <c r="U86" s="347">
        <f>U87+U89</f>
        <v>0</v>
      </c>
      <c r="V86" s="288">
        <f t="shared" ref="V86:AE86" si="84">V87+V89</f>
        <v>0</v>
      </c>
      <c r="W86" s="257">
        <f t="shared" si="84"/>
        <v>0</v>
      </c>
      <c r="X86" s="332">
        <f t="shared" si="84"/>
        <v>0</v>
      </c>
      <c r="Y86" s="258">
        <f t="shared" si="84"/>
        <v>0</v>
      </c>
      <c r="Z86" s="259">
        <f t="shared" si="84"/>
        <v>0</v>
      </c>
      <c r="AA86" s="259">
        <f t="shared" si="84"/>
        <v>0</v>
      </c>
      <c r="AB86" s="259">
        <f t="shared" si="84"/>
        <v>0</v>
      </c>
      <c r="AC86" s="259">
        <f t="shared" si="84"/>
        <v>0</v>
      </c>
      <c r="AD86" s="259">
        <f t="shared" si="84"/>
        <v>0</v>
      </c>
      <c r="AE86" s="257">
        <f t="shared" si="84"/>
        <v>0</v>
      </c>
      <c r="AF86" s="255">
        <f t="shared" si="76"/>
        <v>0</v>
      </c>
      <c r="AG86" s="347">
        <f>AG87+AG89</f>
        <v>0</v>
      </c>
      <c r="AH86" s="288">
        <f t="shared" ref="AH86:AQ86" si="85">AH87+AH89</f>
        <v>0</v>
      </c>
      <c r="AI86" s="257">
        <f t="shared" si="85"/>
        <v>0</v>
      </c>
      <c r="AJ86" s="332">
        <f t="shared" si="85"/>
        <v>0</v>
      </c>
      <c r="AK86" s="258">
        <f t="shared" si="85"/>
        <v>0</v>
      </c>
      <c r="AL86" s="259">
        <f t="shared" si="85"/>
        <v>0</v>
      </c>
      <c r="AM86" s="259">
        <f t="shared" si="85"/>
        <v>0</v>
      </c>
      <c r="AN86" s="259">
        <f t="shared" si="85"/>
        <v>0</v>
      </c>
      <c r="AO86" s="259">
        <f t="shared" si="85"/>
        <v>0</v>
      </c>
      <c r="AP86" s="259">
        <f t="shared" si="85"/>
        <v>0</v>
      </c>
      <c r="AQ86" s="257">
        <f t="shared" si="85"/>
        <v>0</v>
      </c>
      <c r="AR86" s="261"/>
      <c r="AS86" s="261"/>
    </row>
    <row r="87" spans="1:45" s="196" customFormat="1" ht="15" x14ac:dyDescent="0.25">
      <c r="A87" s="497">
        <v>681</v>
      </c>
      <c r="B87" s="498"/>
      <c r="C87" s="498"/>
      <c r="D87" s="499" t="s">
        <v>249</v>
      </c>
      <c r="E87" s="499"/>
      <c r="F87" s="499"/>
      <c r="G87" s="500"/>
      <c r="H87" s="255">
        <f t="shared" si="74"/>
        <v>0</v>
      </c>
      <c r="I87" s="347">
        <f>I88</f>
        <v>0</v>
      </c>
      <c r="J87" s="288">
        <f t="shared" ref="J87:S87" si="86">J88</f>
        <v>0</v>
      </c>
      <c r="K87" s="257">
        <f t="shared" si="86"/>
        <v>0</v>
      </c>
      <c r="L87" s="332">
        <f t="shared" si="86"/>
        <v>0</v>
      </c>
      <c r="M87" s="258">
        <f>M88</f>
        <v>0</v>
      </c>
      <c r="N87" s="259">
        <f>N88</f>
        <v>0</v>
      </c>
      <c r="O87" s="259">
        <f t="shared" si="86"/>
        <v>0</v>
      </c>
      <c r="P87" s="259">
        <f t="shared" si="86"/>
        <v>0</v>
      </c>
      <c r="Q87" s="259">
        <f t="shared" si="86"/>
        <v>0</v>
      </c>
      <c r="R87" s="259">
        <f t="shared" si="86"/>
        <v>0</v>
      </c>
      <c r="S87" s="257">
        <f t="shared" si="86"/>
        <v>0</v>
      </c>
      <c r="T87" s="255">
        <f t="shared" si="75"/>
        <v>0</v>
      </c>
      <c r="U87" s="347">
        <f>U88</f>
        <v>0</v>
      </c>
      <c r="V87" s="288">
        <f t="shared" ref="V87:AE87" si="87">V88</f>
        <v>0</v>
      </c>
      <c r="W87" s="257">
        <f t="shared" si="87"/>
        <v>0</v>
      </c>
      <c r="X87" s="332">
        <f t="shared" si="87"/>
        <v>0</v>
      </c>
      <c r="Y87" s="258">
        <f>Y88</f>
        <v>0</v>
      </c>
      <c r="Z87" s="259">
        <f>Z88</f>
        <v>0</v>
      </c>
      <c r="AA87" s="259">
        <f t="shared" si="87"/>
        <v>0</v>
      </c>
      <c r="AB87" s="259">
        <f t="shared" si="87"/>
        <v>0</v>
      </c>
      <c r="AC87" s="259">
        <f t="shared" si="87"/>
        <v>0</v>
      </c>
      <c r="AD87" s="259">
        <f t="shared" si="87"/>
        <v>0</v>
      </c>
      <c r="AE87" s="257">
        <f t="shared" si="87"/>
        <v>0</v>
      </c>
      <c r="AF87" s="255">
        <f t="shared" si="76"/>
        <v>0</v>
      </c>
      <c r="AG87" s="347">
        <f>AG88</f>
        <v>0</v>
      </c>
      <c r="AH87" s="288">
        <f t="shared" ref="AH87:AQ87" si="88">AH88</f>
        <v>0</v>
      </c>
      <c r="AI87" s="257">
        <f t="shared" si="88"/>
        <v>0</v>
      </c>
      <c r="AJ87" s="332">
        <f t="shared" si="88"/>
        <v>0</v>
      </c>
      <c r="AK87" s="258">
        <f>AK88</f>
        <v>0</v>
      </c>
      <c r="AL87" s="259">
        <f>AL88</f>
        <v>0</v>
      </c>
      <c r="AM87" s="259">
        <f t="shared" si="88"/>
        <v>0</v>
      </c>
      <c r="AN87" s="259">
        <f t="shared" si="88"/>
        <v>0</v>
      </c>
      <c r="AO87" s="259">
        <f t="shared" si="88"/>
        <v>0</v>
      </c>
      <c r="AP87" s="259">
        <f t="shared" si="88"/>
        <v>0</v>
      </c>
      <c r="AQ87" s="257">
        <f t="shared" si="88"/>
        <v>0</v>
      </c>
      <c r="AR87" s="261"/>
      <c r="AS87" s="261"/>
    </row>
    <row r="88" spans="1:45" s="203" customFormat="1" ht="14.25" x14ac:dyDescent="0.25">
      <c r="A88" s="438"/>
      <c r="B88" s="427"/>
      <c r="C88" s="427">
        <v>68191</v>
      </c>
      <c r="D88" s="538" t="s">
        <v>250</v>
      </c>
      <c r="E88" s="538"/>
      <c r="F88" s="538"/>
      <c r="G88" s="539"/>
      <c r="H88" s="428">
        <f t="shared" si="74"/>
        <v>0</v>
      </c>
      <c r="I88" s="55"/>
      <c r="J88" s="338"/>
      <c r="K88" s="468"/>
      <c r="L88" s="467"/>
      <c r="M88" s="317"/>
      <c r="N88" s="357"/>
      <c r="O88" s="56"/>
      <c r="P88" s="56"/>
      <c r="Q88" s="56"/>
      <c r="R88" s="56"/>
      <c r="S88" s="57"/>
      <c r="T88" s="428">
        <f t="shared" si="75"/>
        <v>0</v>
      </c>
      <c r="U88" s="55"/>
      <c r="V88" s="338"/>
      <c r="W88" s="468"/>
      <c r="X88" s="467"/>
      <c r="Y88" s="317"/>
      <c r="Z88" s="357"/>
      <c r="AA88" s="56"/>
      <c r="AB88" s="56"/>
      <c r="AC88" s="56"/>
      <c r="AD88" s="56"/>
      <c r="AE88" s="57"/>
      <c r="AF88" s="428">
        <f t="shared" si="76"/>
        <v>0</v>
      </c>
      <c r="AG88" s="55"/>
      <c r="AH88" s="338"/>
      <c r="AI88" s="468"/>
      <c r="AJ88" s="467"/>
      <c r="AK88" s="317"/>
      <c r="AL88" s="357"/>
      <c r="AM88" s="56"/>
      <c r="AN88" s="56"/>
      <c r="AO88" s="56"/>
      <c r="AP88" s="56"/>
      <c r="AQ88" s="57"/>
      <c r="AR88" s="429"/>
      <c r="AS88" s="429"/>
    </row>
    <row r="89" spans="1:45" s="196" customFormat="1" ht="15" x14ac:dyDescent="0.25">
      <c r="A89" s="497">
        <v>683</v>
      </c>
      <c r="B89" s="498"/>
      <c r="C89" s="498"/>
      <c r="D89" s="499" t="s">
        <v>169</v>
      </c>
      <c r="E89" s="499"/>
      <c r="F89" s="499"/>
      <c r="G89" s="500"/>
      <c r="H89" s="255">
        <f t="shared" si="74"/>
        <v>0</v>
      </c>
      <c r="I89" s="347">
        <f>I90</f>
        <v>0</v>
      </c>
      <c r="J89" s="288">
        <f t="shared" ref="J89:S89" si="89">J90</f>
        <v>0</v>
      </c>
      <c r="K89" s="257">
        <f t="shared" si="89"/>
        <v>0</v>
      </c>
      <c r="L89" s="332">
        <f t="shared" si="89"/>
        <v>0</v>
      </c>
      <c r="M89" s="258">
        <f t="shared" si="89"/>
        <v>0</v>
      </c>
      <c r="N89" s="259">
        <f t="shared" si="89"/>
        <v>0</v>
      </c>
      <c r="O89" s="259">
        <f t="shared" si="89"/>
        <v>0</v>
      </c>
      <c r="P89" s="259">
        <f t="shared" si="89"/>
        <v>0</v>
      </c>
      <c r="Q89" s="259">
        <f t="shared" si="89"/>
        <v>0</v>
      </c>
      <c r="R89" s="259">
        <f t="shared" si="89"/>
        <v>0</v>
      </c>
      <c r="S89" s="257">
        <f t="shared" si="89"/>
        <v>0</v>
      </c>
      <c r="T89" s="255">
        <f t="shared" si="75"/>
        <v>0</v>
      </c>
      <c r="U89" s="347">
        <f>U90</f>
        <v>0</v>
      </c>
      <c r="V89" s="288">
        <f t="shared" ref="V89:AE89" si="90">V90</f>
        <v>0</v>
      </c>
      <c r="W89" s="257">
        <f t="shared" si="90"/>
        <v>0</v>
      </c>
      <c r="X89" s="332">
        <f t="shared" si="90"/>
        <v>0</v>
      </c>
      <c r="Y89" s="258">
        <f t="shared" si="90"/>
        <v>0</v>
      </c>
      <c r="Z89" s="259">
        <f t="shared" si="90"/>
        <v>0</v>
      </c>
      <c r="AA89" s="259">
        <f t="shared" si="90"/>
        <v>0</v>
      </c>
      <c r="AB89" s="259">
        <f t="shared" si="90"/>
        <v>0</v>
      </c>
      <c r="AC89" s="259">
        <f t="shared" si="90"/>
        <v>0</v>
      </c>
      <c r="AD89" s="259">
        <f t="shared" si="90"/>
        <v>0</v>
      </c>
      <c r="AE89" s="257">
        <f t="shared" si="90"/>
        <v>0</v>
      </c>
      <c r="AF89" s="255">
        <f t="shared" si="76"/>
        <v>0</v>
      </c>
      <c r="AG89" s="347">
        <f>AG90</f>
        <v>0</v>
      </c>
      <c r="AH89" s="288">
        <f t="shared" ref="AH89:AQ89" si="91">AH90</f>
        <v>0</v>
      </c>
      <c r="AI89" s="257">
        <f t="shared" si="91"/>
        <v>0</v>
      </c>
      <c r="AJ89" s="332">
        <f t="shared" si="91"/>
        <v>0</v>
      </c>
      <c r="AK89" s="258">
        <f t="shared" si="91"/>
        <v>0</v>
      </c>
      <c r="AL89" s="259">
        <f t="shared" si="91"/>
        <v>0</v>
      </c>
      <c r="AM89" s="259">
        <f t="shared" si="91"/>
        <v>0</v>
      </c>
      <c r="AN89" s="259">
        <f t="shared" si="91"/>
        <v>0</v>
      </c>
      <c r="AO89" s="259">
        <f t="shared" si="91"/>
        <v>0</v>
      </c>
      <c r="AP89" s="259">
        <f t="shared" si="91"/>
        <v>0</v>
      </c>
      <c r="AQ89" s="257">
        <f t="shared" si="91"/>
        <v>0</v>
      </c>
      <c r="AR89" s="261"/>
      <c r="AS89" s="261"/>
    </row>
    <row r="90" spans="1:45" s="203" customFormat="1" ht="14.25" x14ac:dyDescent="0.25">
      <c r="A90" s="438"/>
      <c r="B90" s="427"/>
      <c r="C90" s="427">
        <v>68311</v>
      </c>
      <c r="D90" s="538" t="s">
        <v>169</v>
      </c>
      <c r="E90" s="538"/>
      <c r="F90" s="538"/>
      <c r="G90" s="539"/>
      <c r="H90" s="428">
        <f t="shared" si="74"/>
        <v>0</v>
      </c>
      <c r="I90" s="55"/>
      <c r="J90" s="338"/>
      <c r="K90" s="468"/>
      <c r="L90" s="467"/>
      <c r="M90" s="357"/>
      <c r="N90" s="56"/>
      <c r="O90" s="56"/>
      <c r="P90" s="56"/>
      <c r="Q90" s="56"/>
      <c r="R90" s="56"/>
      <c r="S90" s="57"/>
      <c r="T90" s="428">
        <f t="shared" si="75"/>
        <v>0</v>
      </c>
      <c r="U90" s="55"/>
      <c r="V90" s="338"/>
      <c r="W90" s="468"/>
      <c r="X90" s="467"/>
      <c r="Y90" s="357"/>
      <c r="Z90" s="56"/>
      <c r="AA90" s="56"/>
      <c r="AB90" s="56"/>
      <c r="AC90" s="56"/>
      <c r="AD90" s="56"/>
      <c r="AE90" s="57"/>
      <c r="AF90" s="428">
        <f t="shared" si="76"/>
        <v>0</v>
      </c>
      <c r="AG90" s="55"/>
      <c r="AH90" s="338"/>
      <c r="AI90" s="468"/>
      <c r="AJ90" s="467"/>
      <c r="AK90" s="357"/>
      <c r="AL90" s="56"/>
      <c r="AM90" s="56"/>
      <c r="AN90" s="56"/>
      <c r="AO90" s="56"/>
      <c r="AP90" s="56"/>
      <c r="AQ90" s="57"/>
      <c r="AR90" s="429"/>
      <c r="AS90" s="429"/>
    </row>
    <row r="91" spans="1:45" s="198" customFormat="1" ht="27.75" customHeight="1" x14ac:dyDescent="0.25">
      <c r="A91" s="351">
        <v>7</v>
      </c>
      <c r="B91" s="216"/>
      <c r="C91" s="399"/>
      <c r="D91" s="499" t="s">
        <v>96</v>
      </c>
      <c r="E91" s="499"/>
      <c r="F91" s="499"/>
      <c r="G91" s="500"/>
      <c r="H91" s="255">
        <f t="shared" si="74"/>
        <v>0</v>
      </c>
      <c r="I91" s="347">
        <f>I92</f>
        <v>0</v>
      </c>
      <c r="J91" s="288">
        <f t="shared" ref="J91:S91" si="92">J92</f>
        <v>0</v>
      </c>
      <c r="K91" s="257">
        <f t="shared" si="92"/>
        <v>0</v>
      </c>
      <c r="L91" s="332">
        <f t="shared" si="92"/>
        <v>0</v>
      </c>
      <c r="M91" s="258">
        <f t="shared" si="92"/>
        <v>0</v>
      </c>
      <c r="N91" s="259">
        <f t="shared" si="92"/>
        <v>0</v>
      </c>
      <c r="O91" s="259">
        <f t="shared" si="92"/>
        <v>0</v>
      </c>
      <c r="P91" s="259">
        <f t="shared" si="92"/>
        <v>0</v>
      </c>
      <c r="Q91" s="259">
        <f t="shared" si="92"/>
        <v>0</v>
      </c>
      <c r="R91" s="259">
        <f t="shared" si="92"/>
        <v>0</v>
      </c>
      <c r="S91" s="257">
        <f t="shared" si="92"/>
        <v>0</v>
      </c>
      <c r="T91" s="255">
        <f t="shared" si="75"/>
        <v>0</v>
      </c>
      <c r="U91" s="347">
        <f>U92</f>
        <v>0</v>
      </c>
      <c r="V91" s="288">
        <f t="shared" ref="V91:AE91" si="93">V92</f>
        <v>0</v>
      </c>
      <c r="W91" s="257">
        <f t="shared" si="93"/>
        <v>0</v>
      </c>
      <c r="X91" s="332">
        <f t="shared" si="93"/>
        <v>0</v>
      </c>
      <c r="Y91" s="258">
        <f t="shared" si="93"/>
        <v>0</v>
      </c>
      <c r="Z91" s="259">
        <f t="shared" si="93"/>
        <v>0</v>
      </c>
      <c r="AA91" s="259">
        <f t="shared" si="93"/>
        <v>0</v>
      </c>
      <c r="AB91" s="259">
        <f t="shared" si="93"/>
        <v>0</v>
      </c>
      <c r="AC91" s="259">
        <f t="shared" si="93"/>
        <v>0</v>
      </c>
      <c r="AD91" s="259">
        <f t="shared" si="93"/>
        <v>0</v>
      </c>
      <c r="AE91" s="257">
        <f t="shared" si="93"/>
        <v>0</v>
      </c>
      <c r="AF91" s="255">
        <f t="shared" si="76"/>
        <v>0</v>
      </c>
      <c r="AG91" s="347">
        <f>AG92</f>
        <v>0</v>
      </c>
      <c r="AH91" s="288">
        <f t="shared" ref="AH91:AQ91" si="94">AH92</f>
        <v>0</v>
      </c>
      <c r="AI91" s="257">
        <f t="shared" si="94"/>
        <v>0</v>
      </c>
      <c r="AJ91" s="332">
        <f t="shared" si="94"/>
        <v>0</v>
      </c>
      <c r="AK91" s="258">
        <f t="shared" si="94"/>
        <v>0</v>
      </c>
      <c r="AL91" s="259">
        <f t="shared" si="94"/>
        <v>0</v>
      </c>
      <c r="AM91" s="259">
        <f t="shared" si="94"/>
        <v>0</v>
      </c>
      <c r="AN91" s="259">
        <f t="shared" si="94"/>
        <v>0</v>
      </c>
      <c r="AO91" s="259">
        <f t="shared" si="94"/>
        <v>0</v>
      </c>
      <c r="AP91" s="259">
        <f t="shared" si="94"/>
        <v>0</v>
      </c>
      <c r="AQ91" s="257">
        <f t="shared" si="94"/>
        <v>0</v>
      </c>
      <c r="AR91" s="261"/>
      <c r="AS91" s="261"/>
    </row>
    <row r="92" spans="1:45" s="196" customFormat="1" ht="24.75" customHeight="1" x14ac:dyDescent="0.25">
      <c r="A92" s="497">
        <v>72</v>
      </c>
      <c r="B92" s="498"/>
      <c r="C92" s="349"/>
      <c r="D92" s="499" t="s">
        <v>166</v>
      </c>
      <c r="E92" s="499"/>
      <c r="F92" s="499"/>
      <c r="G92" s="499"/>
      <c r="H92" s="255">
        <f t="shared" si="74"/>
        <v>0</v>
      </c>
      <c r="I92" s="347">
        <f>I93+I95+I99</f>
        <v>0</v>
      </c>
      <c r="J92" s="288">
        <f t="shared" ref="J92:S92" si="95">J93+J95+J99</f>
        <v>0</v>
      </c>
      <c r="K92" s="257">
        <f t="shared" si="95"/>
        <v>0</v>
      </c>
      <c r="L92" s="332">
        <f t="shared" si="95"/>
        <v>0</v>
      </c>
      <c r="M92" s="258">
        <f t="shared" si="95"/>
        <v>0</v>
      </c>
      <c r="N92" s="259">
        <f t="shared" si="95"/>
        <v>0</v>
      </c>
      <c r="O92" s="259">
        <f t="shared" si="95"/>
        <v>0</v>
      </c>
      <c r="P92" s="259">
        <f t="shared" si="95"/>
        <v>0</v>
      </c>
      <c r="Q92" s="259">
        <f t="shared" si="95"/>
        <v>0</v>
      </c>
      <c r="R92" s="259">
        <f t="shared" si="95"/>
        <v>0</v>
      </c>
      <c r="S92" s="260">
        <f t="shared" si="95"/>
        <v>0</v>
      </c>
      <c r="T92" s="255">
        <f t="shared" si="75"/>
        <v>0</v>
      </c>
      <c r="U92" s="347">
        <f>U93+U95+U99</f>
        <v>0</v>
      </c>
      <c r="V92" s="288">
        <f t="shared" ref="V92:AE92" si="96">V93+V95+V99</f>
        <v>0</v>
      </c>
      <c r="W92" s="257">
        <f t="shared" si="96"/>
        <v>0</v>
      </c>
      <c r="X92" s="332">
        <f t="shared" si="96"/>
        <v>0</v>
      </c>
      <c r="Y92" s="258">
        <f t="shared" si="96"/>
        <v>0</v>
      </c>
      <c r="Z92" s="259">
        <f t="shared" si="96"/>
        <v>0</v>
      </c>
      <c r="AA92" s="259">
        <f t="shared" si="96"/>
        <v>0</v>
      </c>
      <c r="AB92" s="259">
        <f t="shared" si="96"/>
        <v>0</v>
      </c>
      <c r="AC92" s="259">
        <f t="shared" si="96"/>
        <v>0</v>
      </c>
      <c r="AD92" s="259">
        <f t="shared" si="96"/>
        <v>0</v>
      </c>
      <c r="AE92" s="260">
        <f t="shared" si="96"/>
        <v>0</v>
      </c>
      <c r="AF92" s="255">
        <f t="shared" si="76"/>
        <v>0</v>
      </c>
      <c r="AG92" s="347">
        <f>AG93+AG95+AG99</f>
        <v>0</v>
      </c>
      <c r="AH92" s="288">
        <f t="shared" ref="AH92:AQ92" si="97">AH93+AH95+AH99</f>
        <v>0</v>
      </c>
      <c r="AI92" s="257">
        <f t="shared" si="97"/>
        <v>0</v>
      </c>
      <c r="AJ92" s="332">
        <f t="shared" si="97"/>
        <v>0</v>
      </c>
      <c r="AK92" s="258">
        <f t="shared" si="97"/>
        <v>0</v>
      </c>
      <c r="AL92" s="259">
        <f t="shared" si="97"/>
        <v>0</v>
      </c>
      <c r="AM92" s="259">
        <f t="shared" si="97"/>
        <v>0</v>
      </c>
      <c r="AN92" s="259">
        <f t="shared" si="97"/>
        <v>0</v>
      </c>
      <c r="AO92" s="259">
        <f t="shared" si="97"/>
        <v>0</v>
      </c>
      <c r="AP92" s="259">
        <f t="shared" si="97"/>
        <v>0</v>
      </c>
      <c r="AQ92" s="260">
        <f t="shared" si="97"/>
        <v>0</v>
      </c>
      <c r="AR92" s="261"/>
      <c r="AS92" s="261"/>
    </row>
    <row r="93" spans="1:45" s="196" customFormat="1" ht="15" x14ac:dyDescent="0.25">
      <c r="A93" s="497">
        <v>721</v>
      </c>
      <c r="B93" s="540"/>
      <c r="C93" s="540"/>
      <c r="D93" s="499" t="s">
        <v>95</v>
      </c>
      <c r="E93" s="499"/>
      <c r="F93" s="499"/>
      <c r="G93" s="499"/>
      <c r="H93" s="255">
        <f t="shared" si="74"/>
        <v>0</v>
      </c>
      <c r="I93" s="347">
        <f>I94</f>
        <v>0</v>
      </c>
      <c r="J93" s="288">
        <f t="shared" ref="J93:S93" si="98">J94</f>
        <v>0</v>
      </c>
      <c r="K93" s="257">
        <f t="shared" si="98"/>
        <v>0</v>
      </c>
      <c r="L93" s="332">
        <f t="shared" si="98"/>
        <v>0</v>
      </c>
      <c r="M93" s="258">
        <f t="shared" si="98"/>
        <v>0</v>
      </c>
      <c r="N93" s="259">
        <f t="shared" si="98"/>
        <v>0</v>
      </c>
      <c r="O93" s="259">
        <f t="shared" si="98"/>
        <v>0</v>
      </c>
      <c r="P93" s="259">
        <f t="shared" si="98"/>
        <v>0</v>
      </c>
      <c r="Q93" s="259">
        <f t="shared" si="98"/>
        <v>0</v>
      </c>
      <c r="R93" s="259">
        <f t="shared" si="98"/>
        <v>0</v>
      </c>
      <c r="S93" s="260">
        <f t="shared" si="98"/>
        <v>0</v>
      </c>
      <c r="T93" s="255">
        <f t="shared" si="75"/>
        <v>0</v>
      </c>
      <c r="U93" s="347">
        <f>U94</f>
        <v>0</v>
      </c>
      <c r="V93" s="288">
        <f t="shared" ref="V93:AE93" si="99">V94</f>
        <v>0</v>
      </c>
      <c r="W93" s="257">
        <f t="shared" si="99"/>
        <v>0</v>
      </c>
      <c r="X93" s="332">
        <f t="shared" si="99"/>
        <v>0</v>
      </c>
      <c r="Y93" s="258">
        <f t="shared" si="99"/>
        <v>0</v>
      </c>
      <c r="Z93" s="259">
        <f t="shared" si="99"/>
        <v>0</v>
      </c>
      <c r="AA93" s="259">
        <f t="shared" si="99"/>
        <v>0</v>
      </c>
      <c r="AB93" s="259">
        <f t="shared" si="99"/>
        <v>0</v>
      </c>
      <c r="AC93" s="259">
        <f t="shared" si="99"/>
        <v>0</v>
      </c>
      <c r="AD93" s="259">
        <f t="shared" si="99"/>
        <v>0</v>
      </c>
      <c r="AE93" s="260">
        <f t="shared" si="99"/>
        <v>0</v>
      </c>
      <c r="AF93" s="255">
        <f t="shared" si="76"/>
        <v>0</v>
      </c>
      <c r="AG93" s="347">
        <f>AG94</f>
        <v>0</v>
      </c>
      <c r="AH93" s="288">
        <f t="shared" ref="AH93:AQ93" si="100">AH94</f>
        <v>0</v>
      </c>
      <c r="AI93" s="257">
        <f t="shared" si="100"/>
        <v>0</v>
      </c>
      <c r="AJ93" s="332">
        <f t="shared" si="100"/>
        <v>0</v>
      </c>
      <c r="AK93" s="258">
        <f t="shared" si="100"/>
        <v>0</v>
      </c>
      <c r="AL93" s="259">
        <f t="shared" si="100"/>
        <v>0</v>
      </c>
      <c r="AM93" s="259">
        <f t="shared" si="100"/>
        <v>0</v>
      </c>
      <c r="AN93" s="259">
        <f t="shared" si="100"/>
        <v>0</v>
      </c>
      <c r="AO93" s="259">
        <f t="shared" si="100"/>
        <v>0</v>
      </c>
      <c r="AP93" s="259">
        <f t="shared" si="100"/>
        <v>0</v>
      </c>
      <c r="AQ93" s="260">
        <f t="shared" si="100"/>
        <v>0</v>
      </c>
      <c r="AR93" s="261"/>
      <c r="AS93" s="261"/>
    </row>
    <row r="94" spans="1:45" s="203" customFormat="1" ht="14.25" x14ac:dyDescent="0.25">
      <c r="A94" s="438"/>
      <c r="B94" s="427"/>
      <c r="C94" s="427" t="s">
        <v>251</v>
      </c>
      <c r="D94" s="538" t="s">
        <v>252</v>
      </c>
      <c r="E94" s="538"/>
      <c r="F94" s="538"/>
      <c r="G94" s="539"/>
      <c r="H94" s="428">
        <f t="shared" si="74"/>
        <v>0</v>
      </c>
      <c r="I94" s="55"/>
      <c r="J94" s="338"/>
      <c r="K94" s="468"/>
      <c r="L94" s="467"/>
      <c r="M94" s="317"/>
      <c r="N94" s="56"/>
      <c r="O94" s="56"/>
      <c r="P94" s="56"/>
      <c r="Q94" s="56"/>
      <c r="R94" s="358"/>
      <c r="S94" s="57"/>
      <c r="T94" s="428">
        <f t="shared" si="75"/>
        <v>0</v>
      </c>
      <c r="U94" s="55"/>
      <c r="V94" s="338"/>
      <c r="W94" s="468"/>
      <c r="X94" s="467"/>
      <c r="Y94" s="317"/>
      <c r="Z94" s="56"/>
      <c r="AA94" s="56"/>
      <c r="AB94" s="56"/>
      <c r="AC94" s="56"/>
      <c r="AD94" s="358"/>
      <c r="AE94" s="57"/>
      <c r="AF94" s="428">
        <f t="shared" si="76"/>
        <v>0</v>
      </c>
      <c r="AG94" s="55"/>
      <c r="AH94" s="338"/>
      <c r="AI94" s="468"/>
      <c r="AJ94" s="467"/>
      <c r="AK94" s="317"/>
      <c r="AL94" s="56"/>
      <c r="AM94" s="56"/>
      <c r="AN94" s="56"/>
      <c r="AO94" s="56"/>
      <c r="AP94" s="358"/>
      <c r="AQ94" s="57"/>
      <c r="AR94" s="429"/>
      <c r="AS94" s="429"/>
    </row>
    <row r="95" spans="1:45" s="196" customFormat="1" ht="18" customHeight="1" x14ac:dyDescent="0.25">
      <c r="A95" s="497">
        <v>722</v>
      </c>
      <c r="B95" s="540"/>
      <c r="C95" s="540"/>
      <c r="D95" s="499" t="s">
        <v>253</v>
      </c>
      <c r="E95" s="499"/>
      <c r="F95" s="499"/>
      <c r="G95" s="499"/>
      <c r="H95" s="255">
        <f t="shared" si="74"/>
        <v>0</v>
      </c>
      <c r="I95" s="347">
        <f>SUM(I96:I98)</f>
        <v>0</v>
      </c>
      <c r="J95" s="288">
        <f t="shared" ref="J95:S95" si="101">SUM(J96:J98)</f>
        <v>0</v>
      </c>
      <c r="K95" s="257">
        <f t="shared" si="101"/>
        <v>0</v>
      </c>
      <c r="L95" s="332">
        <f t="shared" si="101"/>
        <v>0</v>
      </c>
      <c r="M95" s="258">
        <f t="shared" si="101"/>
        <v>0</v>
      </c>
      <c r="N95" s="259">
        <f t="shared" si="101"/>
        <v>0</v>
      </c>
      <c r="O95" s="259">
        <f t="shared" si="101"/>
        <v>0</v>
      </c>
      <c r="P95" s="259">
        <f t="shared" si="101"/>
        <v>0</v>
      </c>
      <c r="Q95" s="259">
        <f t="shared" si="101"/>
        <v>0</v>
      </c>
      <c r="R95" s="259">
        <f t="shared" si="101"/>
        <v>0</v>
      </c>
      <c r="S95" s="257">
        <f t="shared" si="101"/>
        <v>0</v>
      </c>
      <c r="T95" s="255">
        <f t="shared" si="75"/>
        <v>0</v>
      </c>
      <c r="U95" s="347">
        <f>SUM(U96:U98)</f>
        <v>0</v>
      </c>
      <c r="V95" s="288">
        <f t="shared" ref="V95:AE95" si="102">SUM(V96:V98)</f>
        <v>0</v>
      </c>
      <c r="W95" s="257">
        <f t="shared" si="102"/>
        <v>0</v>
      </c>
      <c r="X95" s="332">
        <f t="shared" si="102"/>
        <v>0</v>
      </c>
      <c r="Y95" s="258">
        <f t="shared" si="102"/>
        <v>0</v>
      </c>
      <c r="Z95" s="259">
        <f t="shared" si="102"/>
        <v>0</v>
      </c>
      <c r="AA95" s="259">
        <f t="shared" si="102"/>
        <v>0</v>
      </c>
      <c r="AB95" s="259">
        <f t="shared" si="102"/>
        <v>0</v>
      </c>
      <c r="AC95" s="259">
        <f t="shared" si="102"/>
        <v>0</v>
      </c>
      <c r="AD95" s="259">
        <f t="shared" si="102"/>
        <v>0</v>
      </c>
      <c r="AE95" s="257">
        <f t="shared" si="102"/>
        <v>0</v>
      </c>
      <c r="AF95" s="255">
        <f t="shared" si="76"/>
        <v>0</v>
      </c>
      <c r="AG95" s="347">
        <f>SUM(AG96:AG98)</f>
        <v>0</v>
      </c>
      <c r="AH95" s="288">
        <f t="shared" ref="AH95:AQ95" si="103">SUM(AH96:AH98)</f>
        <v>0</v>
      </c>
      <c r="AI95" s="257">
        <f t="shared" si="103"/>
        <v>0</v>
      </c>
      <c r="AJ95" s="332">
        <f t="shared" si="103"/>
        <v>0</v>
      </c>
      <c r="AK95" s="258">
        <f t="shared" si="103"/>
        <v>0</v>
      </c>
      <c r="AL95" s="259">
        <f t="shared" si="103"/>
        <v>0</v>
      </c>
      <c r="AM95" s="259">
        <f t="shared" si="103"/>
        <v>0</v>
      </c>
      <c r="AN95" s="259">
        <f t="shared" si="103"/>
        <v>0</v>
      </c>
      <c r="AO95" s="259">
        <f t="shared" si="103"/>
        <v>0</v>
      </c>
      <c r="AP95" s="259">
        <f t="shared" si="103"/>
        <v>0</v>
      </c>
      <c r="AQ95" s="257">
        <f t="shared" si="103"/>
        <v>0</v>
      </c>
      <c r="AR95" s="261"/>
      <c r="AS95" s="261"/>
    </row>
    <row r="96" spans="1:45" s="203" customFormat="1" ht="14.25" x14ac:dyDescent="0.25">
      <c r="A96" s="438"/>
      <c r="B96" s="427"/>
      <c r="C96" s="427" t="s">
        <v>254</v>
      </c>
      <c r="D96" s="538" t="s">
        <v>255</v>
      </c>
      <c r="E96" s="538"/>
      <c r="F96" s="538"/>
      <c r="G96" s="539"/>
      <c r="H96" s="428">
        <f t="shared" si="74"/>
        <v>0</v>
      </c>
      <c r="I96" s="55"/>
      <c r="J96" s="338"/>
      <c r="K96" s="468"/>
      <c r="L96" s="467"/>
      <c r="M96" s="317"/>
      <c r="N96" s="56"/>
      <c r="O96" s="56"/>
      <c r="P96" s="56"/>
      <c r="Q96" s="56"/>
      <c r="R96" s="358"/>
      <c r="S96" s="57"/>
      <c r="T96" s="428">
        <f t="shared" si="75"/>
        <v>0</v>
      </c>
      <c r="U96" s="55"/>
      <c r="V96" s="338"/>
      <c r="W96" s="468"/>
      <c r="X96" s="467"/>
      <c r="Y96" s="317"/>
      <c r="Z96" s="56"/>
      <c r="AA96" s="56"/>
      <c r="AB96" s="56"/>
      <c r="AC96" s="56"/>
      <c r="AD96" s="358"/>
      <c r="AE96" s="57"/>
      <c r="AF96" s="428">
        <f t="shared" si="76"/>
        <v>0</v>
      </c>
      <c r="AG96" s="55"/>
      <c r="AH96" s="338"/>
      <c r="AI96" s="468"/>
      <c r="AJ96" s="467"/>
      <c r="AK96" s="317"/>
      <c r="AL96" s="56"/>
      <c r="AM96" s="56"/>
      <c r="AN96" s="56"/>
      <c r="AO96" s="56"/>
      <c r="AP96" s="358"/>
      <c r="AQ96" s="57"/>
      <c r="AR96" s="429"/>
      <c r="AS96" s="429"/>
    </row>
    <row r="97" spans="1:45" s="203" customFormat="1" ht="14.25" x14ac:dyDescent="0.25">
      <c r="A97" s="438"/>
      <c r="B97" s="427"/>
      <c r="C97" s="427" t="s">
        <v>256</v>
      </c>
      <c r="D97" s="538" t="s">
        <v>257</v>
      </c>
      <c r="E97" s="538"/>
      <c r="F97" s="538"/>
      <c r="G97" s="539"/>
      <c r="H97" s="428">
        <f t="shared" si="74"/>
        <v>0</v>
      </c>
      <c r="I97" s="55"/>
      <c r="J97" s="338"/>
      <c r="K97" s="468"/>
      <c r="L97" s="467"/>
      <c r="M97" s="317"/>
      <c r="N97" s="56"/>
      <c r="O97" s="56"/>
      <c r="P97" s="56"/>
      <c r="Q97" s="56"/>
      <c r="R97" s="358"/>
      <c r="S97" s="57"/>
      <c r="T97" s="428">
        <f t="shared" si="75"/>
        <v>0</v>
      </c>
      <c r="U97" s="55"/>
      <c r="V97" s="338"/>
      <c r="W97" s="468"/>
      <c r="X97" s="467"/>
      <c r="Y97" s="317"/>
      <c r="Z97" s="56"/>
      <c r="AA97" s="56"/>
      <c r="AB97" s="56"/>
      <c r="AC97" s="56"/>
      <c r="AD97" s="358"/>
      <c r="AE97" s="57"/>
      <c r="AF97" s="428">
        <f t="shared" si="76"/>
        <v>0</v>
      </c>
      <c r="AG97" s="55"/>
      <c r="AH97" s="338"/>
      <c r="AI97" s="468"/>
      <c r="AJ97" s="467"/>
      <c r="AK97" s="317"/>
      <c r="AL97" s="56"/>
      <c r="AM97" s="56"/>
      <c r="AN97" s="56"/>
      <c r="AO97" s="56"/>
      <c r="AP97" s="358"/>
      <c r="AQ97" s="57"/>
      <c r="AR97" s="429"/>
      <c r="AS97" s="429"/>
    </row>
    <row r="98" spans="1:45" s="203" customFormat="1" ht="14.25" x14ac:dyDescent="0.25">
      <c r="A98" s="438"/>
      <c r="B98" s="427"/>
      <c r="C98" s="427" t="s">
        <v>258</v>
      </c>
      <c r="D98" s="538" t="s">
        <v>259</v>
      </c>
      <c r="E98" s="538"/>
      <c r="F98" s="538"/>
      <c r="G98" s="539"/>
      <c r="H98" s="428">
        <f t="shared" si="74"/>
        <v>0</v>
      </c>
      <c r="I98" s="55"/>
      <c r="J98" s="338"/>
      <c r="K98" s="468"/>
      <c r="L98" s="467"/>
      <c r="M98" s="317"/>
      <c r="N98" s="56"/>
      <c r="O98" s="56"/>
      <c r="P98" s="56"/>
      <c r="Q98" s="56"/>
      <c r="R98" s="358"/>
      <c r="S98" s="57"/>
      <c r="T98" s="428">
        <f t="shared" si="75"/>
        <v>0</v>
      </c>
      <c r="U98" s="55"/>
      <c r="V98" s="338"/>
      <c r="W98" s="468"/>
      <c r="X98" s="467"/>
      <c r="Y98" s="317"/>
      <c r="Z98" s="56"/>
      <c r="AA98" s="56"/>
      <c r="AB98" s="56"/>
      <c r="AC98" s="56"/>
      <c r="AD98" s="358"/>
      <c r="AE98" s="57"/>
      <c r="AF98" s="428">
        <f t="shared" si="76"/>
        <v>0</v>
      </c>
      <c r="AG98" s="55"/>
      <c r="AH98" s="338"/>
      <c r="AI98" s="468"/>
      <c r="AJ98" s="467"/>
      <c r="AK98" s="317"/>
      <c r="AL98" s="56"/>
      <c r="AM98" s="56"/>
      <c r="AN98" s="56"/>
      <c r="AO98" s="56"/>
      <c r="AP98" s="358"/>
      <c r="AQ98" s="57"/>
      <c r="AR98" s="429"/>
      <c r="AS98" s="429"/>
    </row>
    <row r="99" spans="1:45" s="196" customFormat="1" ht="18" customHeight="1" x14ac:dyDescent="0.25">
      <c r="A99" s="497">
        <v>723</v>
      </c>
      <c r="B99" s="540"/>
      <c r="C99" s="540"/>
      <c r="D99" s="499" t="s">
        <v>167</v>
      </c>
      <c r="E99" s="499"/>
      <c r="F99" s="499"/>
      <c r="G99" s="499"/>
      <c r="H99" s="255">
        <f t="shared" si="74"/>
        <v>0</v>
      </c>
      <c r="I99" s="347">
        <f>SUM(I100:I101)</f>
        <v>0</v>
      </c>
      <c r="J99" s="288">
        <f t="shared" ref="J99:S99" si="104">SUM(J100:J101)</f>
        <v>0</v>
      </c>
      <c r="K99" s="257">
        <f t="shared" si="104"/>
        <v>0</v>
      </c>
      <c r="L99" s="332">
        <f t="shared" si="104"/>
        <v>0</v>
      </c>
      <c r="M99" s="258">
        <f t="shared" si="104"/>
        <v>0</v>
      </c>
      <c r="N99" s="259">
        <f t="shared" si="104"/>
        <v>0</v>
      </c>
      <c r="O99" s="259">
        <f t="shared" si="104"/>
        <v>0</v>
      </c>
      <c r="P99" s="259">
        <f t="shared" si="104"/>
        <v>0</v>
      </c>
      <c r="Q99" s="259">
        <f t="shared" si="104"/>
        <v>0</v>
      </c>
      <c r="R99" s="259">
        <f t="shared" si="104"/>
        <v>0</v>
      </c>
      <c r="S99" s="257">
        <f t="shared" si="104"/>
        <v>0</v>
      </c>
      <c r="T99" s="255">
        <f t="shared" si="75"/>
        <v>0</v>
      </c>
      <c r="U99" s="347">
        <f>SUM(U100:U101)</f>
        <v>0</v>
      </c>
      <c r="V99" s="288">
        <f t="shared" ref="V99:AE99" si="105">SUM(V100:V101)</f>
        <v>0</v>
      </c>
      <c r="W99" s="257">
        <f t="shared" si="105"/>
        <v>0</v>
      </c>
      <c r="X99" s="332">
        <f t="shared" si="105"/>
        <v>0</v>
      </c>
      <c r="Y99" s="258">
        <f t="shared" si="105"/>
        <v>0</v>
      </c>
      <c r="Z99" s="259">
        <f t="shared" si="105"/>
        <v>0</v>
      </c>
      <c r="AA99" s="259">
        <f t="shared" si="105"/>
        <v>0</v>
      </c>
      <c r="AB99" s="259">
        <f t="shared" si="105"/>
        <v>0</v>
      </c>
      <c r="AC99" s="259">
        <f t="shared" si="105"/>
        <v>0</v>
      </c>
      <c r="AD99" s="259">
        <f t="shared" si="105"/>
        <v>0</v>
      </c>
      <c r="AE99" s="257">
        <f t="shared" si="105"/>
        <v>0</v>
      </c>
      <c r="AF99" s="255">
        <f t="shared" si="76"/>
        <v>0</v>
      </c>
      <c r="AG99" s="347">
        <f>SUM(AG100:AG101)</f>
        <v>0</v>
      </c>
      <c r="AH99" s="288">
        <f t="shared" ref="AH99:AQ99" si="106">SUM(AH100:AH101)</f>
        <v>0</v>
      </c>
      <c r="AI99" s="257">
        <f t="shared" si="106"/>
        <v>0</v>
      </c>
      <c r="AJ99" s="332">
        <f t="shared" si="106"/>
        <v>0</v>
      </c>
      <c r="AK99" s="258">
        <f t="shared" si="106"/>
        <v>0</v>
      </c>
      <c r="AL99" s="259">
        <f t="shared" si="106"/>
        <v>0</v>
      </c>
      <c r="AM99" s="259">
        <f t="shared" si="106"/>
        <v>0</v>
      </c>
      <c r="AN99" s="259">
        <f t="shared" si="106"/>
        <v>0</v>
      </c>
      <c r="AO99" s="259">
        <f t="shared" si="106"/>
        <v>0</v>
      </c>
      <c r="AP99" s="259">
        <f t="shared" si="106"/>
        <v>0</v>
      </c>
      <c r="AQ99" s="257">
        <f t="shared" si="106"/>
        <v>0</v>
      </c>
      <c r="AR99" s="261"/>
      <c r="AS99" s="261"/>
    </row>
    <row r="100" spans="1:45" s="203" customFormat="1" ht="13.9" customHeight="1" x14ac:dyDescent="0.25">
      <c r="A100" s="438"/>
      <c r="B100" s="427"/>
      <c r="C100" s="427" t="s">
        <v>260</v>
      </c>
      <c r="D100" s="538" t="s">
        <v>261</v>
      </c>
      <c r="E100" s="538"/>
      <c r="F100" s="538"/>
      <c r="G100" s="539"/>
      <c r="H100" s="428">
        <f t="shared" si="74"/>
        <v>0</v>
      </c>
      <c r="I100" s="55"/>
      <c r="J100" s="338"/>
      <c r="K100" s="468"/>
      <c r="L100" s="467"/>
      <c r="M100" s="317"/>
      <c r="N100" s="56"/>
      <c r="O100" s="56"/>
      <c r="P100" s="56"/>
      <c r="Q100" s="56"/>
      <c r="R100" s="358"/>
      <c r="S100" s="57"/>
      <c r="T100" s="428">
        <f t="shared" si="75"/>
        <v>0</v>
      </c>
      <c r="U100" s="55"/>
      <c r="V100" s="338"/>
      <c r="W100" s="468"/>
      <c r="X100" s="467"/>
      <c r="Y100" s="317"/>
      <c r="Z100" s="56"/>
      <c r="AA100" s="56"/>
      <c r="AB100" s="56"/>
      <c r="AC100" s="56"/>
      <c r="AD100" s="358"/>
      <c r="AE100" s="57"/>
      <c r="AF100" s="428">
        <f t="shared" si="76"/>
        <v>0</v>
      </c>
      <c r="AG100" s="55"/>
      <c r="AH100" s="338"/>
      <c r="AI100" s="468"/>
      <c r="AJ100" s="467"/>
      <c r="AK100" s="317"/>
      <c r="AL100" s="56"/>
      <c r="AM100" s="56"/>
      <c r="AN100" s="56"/>
      <c r="AO100" s="56"/>
      <c r="AP100" s="358"/>
      <c r="AQ100" s="57"/>
      <c r="AR100" s="429"/>
      <c r="AS100" s="429"/>
    </row>
    <row r="101" spans="1:45" s="203" customFormat="1" ht="13.9" customHeight="1" x14ac:dyDescent="0.25">
      <c r="A101" s="438"/>
      <c r="B101" s="427"/>
      <c r="C101" s="427" t="s">
        <v>262</v>
      </c>
      <c r="D101" s="538" t="s">
        <v>263</v>
      </c>
      <c r="E101" s="538"/>
      <c r="F101" s="538"/>
      <c r="G101" s="539"/>
      <c r="H101" s="428">
        <f t="shared" si="74"/>
        <v>0</v>
      </c>
      <c r="I101" s="55"/>
      <c r="J101" s="338"/>
      <c r="K101" s="468"/>
      <c r="L101" s="467"/>
      <c r="M101" s="317"/>
      <c r="N101" s="56"/>
      <c r="O101" s="56"/>
      <c r="P101" s="56"/>
      <c r="Q101" s="56"/>
      <c r="R101" s="358"/>
      <c r="S101" s="57"/>
      <c r="T101" s="428">
        <f t="shared" si="75"/>
        <v>0</v>
      </c>
      <c r="U101" s="55"/>
      <c r="V101" s="338"/>
      <c r="W101" s="468"/>
      <c r="X101" s="467"/>
      <c r="Y101" s="317"/>
      <c r="Z101" s="56"/>
      <c r="AA101" s="56"/>
      <c r="AB101" s="56"/>
      <c r="AC101" s="56"/>
      <c r="AD101" s="358"/>
      <c r="AE101" s="57"/>
      <c r="AF101" s="428">
        <f t="shared" si="76"/>
        <v>0</v>
      </c>
      <c r="AG101" s="55"/>
      <c r="AH101" s="338"/>
      <c r="AI101" s="468"/>
      <c r="AJ101" s="467"/>
      <c r="AK101" s="317"/>
      <c r="AL101" s="56"/>
      <c r="AM101" s="56"/>
      <c r="AN101" s="56"/>
      <c r="AO101" s="56"/>
      <c r="AP101" s="358"/>
      <c r="AQ101" s="57"/>
      <c r="AR101" s="429"/>
      <c r="AS101" s="429"/>
    </row>
    <row r="102" spans="1:45" s="62" customFormat="1" ht="20.45" customHeight="1" x14ac:dyDescent="0.25">
      <c r="A102" s="243"/>
      <c r="B102" s="359"/>
      <c r="C102" s="359"/>
      <c r="D102" s="404"/>
      <c r="E102" s="404"/>
      <c r="F102" s="404"/>
      <c r="G102" s="404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 x14ac:dyDescent="0.25">
      <c r="A103" s="505" t="s">
        <v>75</v>
      </c>
      <c r="B103" s="506"/>
      <c r="C103" s="506"/>
      <c r="D103" s="506"/>
      <c r="E103" s="506"/>
      <c r="F103" s="506"/>
      <c r="G103" s="506"/>
      <c r="H103" s="401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401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401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 x14ac:dyDescent="0.25">
      <c r="A104" s="351">
        <v>8</v>
      </c>
      <c r="B104" s="216"/>
      <c r="C104" s="399"/>
      <c r="D104" s="507" t="s">
        <v>71</v>
      </c>
      <c r="E104" s="507"/>
      <c r="F104" s="507"/>
      <c r="G104" s="508"/>
      <c r="H104" s="255">
        <f t="shared" ref="H104:H107" si="107">SUM(I104:S104)</f>
        <v>0</v>
      </c>
      <c r="I104" s="347">
        <f>I105</f>
        <v>0</v>
      </c>
      <c r="J104" s="288">
        <f t="shared" ref="J104:S106" si="108">J105</f>
        <v>0</v>
      </c>
      <c r="K104" s="257">
        <f t="shared" si="108"/>
        <v>0</v>
      </c>
      <c r="L104" s="402">
        <f t="shared" si="108"/>
        <v>0</v>
      </c>
      <c r="M104" s="258">
        <f t="shared" si="108"/>
        <v>0</v>
      </c>
      <c r="N104" s="259">
        <f t="shared" si="108"/>
        <v>0</v>
      </c>
      <c r="O104" s="259">
        <f t="shared" si="108"/>
        <v>0</v>
      </c>
      <c r="P104" s="259">
        <f t="shared" si="108"/>
        <v>0</v>
      </c>
      <c r="Q104" s="259">
        <f t="shared" si="108"/>
        <v>0</v>
      </c>
      <c r="R104" s="259">
        <f t="shared" si="108"/>
        <v>0</v>
      </c>
      <c r="S104" s="257">
        <f t="shared" si="108"/>
        <v>0</v>
      </c>
      <c r="T104" s="255">
        <f t="shared" ref="T104:T107" si="109">SUM(U104:AE104)</f>
        <v>0</v>
      </c>
      <c r="U104" s="347">
        <f>U105</f>
        <v>0</v>
      </c>
      <c r="V104" s="288">
        <f t="shared" ref="V104:AE106" si="110">V105</f>
        <v>0</v>
      </c>
      <c r="W104" s="257">
        <f t="shared" si="110"/>
        <v>0</v>
      </c>
      <c r="X104" s="402">
        <f t="shared" si="110"/>
        <v>0</v>
      </c>
      <c r="Y104" s="258">
        <f t="shared" si="110"/>
        <v>0</v>
      </c>
      <c r="Z104" s="259">
        <f t="shared" si="110"/>
        <v>0</v>
      </c>
      <c r="AA104" s="259">
        <f t="shared" si="110"/>
        <v>0</v>
      </c>
      <c r="AB104" s="259">
        <f t="shared" si="110"/>
        <v>0</v>
      </c>
      <c r="AC104" s="259">
        <f t="shared" si="110"/>
        <v>0</v>
      </c>
      <c r="AD104" s="259">
        <f t="shared" si="110"/>
        <v>0</v>
      </c>
      <c r="AE104" s="257">
        <f t="shared" si="110"/>
        <v>0</v>
      </c>
      <c r="AF104" s="255">
        <f t="shared" ref="AF104:AF107" si="111">SUM(AG104:AQ104)</f>
        <v>0</v>
      </c>
      <c r="AG104" s="347">
        <f>AG105</f>
        <v>0</v>
      </c>
      <c r="AH104" s="288">
        <f t="shared" ref="AH104:AQ106" si="112">AH105</f>
        <v>0</v>
      </c>
      <c r="AI104" s="257">
        <f t="shared" si="112"/>
        <v>0</v>
      </c>
      <c r="AJ104" s="402">
        <f t="shared" si="112"/>
        <v>0</v>
      </c>
      <c r="AK104" s="258">
        <f t="shared" si="112"/>
        <v>0</v>
      </c>
      <c r="AL104" s="259">
        <f t="shared" si="112"/>
        <v>0</v>
      </c>
      <c r="AM104" s="259">
        <f t="shared" si="112"/>
        <v>0</v>
      </c>
      <c r="AN104" s="259">
        <f t="shared" si="112"/>
        <v>0</v>
      </c>
      <c r="AO104" s="259">
        <f t="shared" si="112"/>
        <v>0</v>
      </c>
      <c r="AP104" s="259">
        <f t="shared" si="112"/>
        <v>0</v>
      </c>
      <c r="AQ104" s="257">
        <f t="shared" si="112"/>
        <v>0</v>
      </c>
      <c r="AR104" s="261"/>
      <c r="AS104" s="261"/>
    </row>
    <row r="105" spans="1:45" s="196" customFormat="1" ht="24.75" customHeight="1" x14ac:dyDescent="0.25">
      <c r="A105" s="497">
        <v>84</v>
      </c>
      <c r="B105" s="498"/>
      <c r="C105" s="403"/>
      <c r="D105" s="499" t="s">
        <v>67</v>
      </c>
      <c r="E105" s="499"/>
      <c r="F105" s="499"/>
      <c r="G105" s="500"/>
      <c r="H105" s="255">
        <f t="shared" si="107"/>
        <v>0</v>
      </c>
      <c r="I105" s="347">
        <f>I106</f>
        <v>0</v>
      </c>
      <c r="J105" s="288">
        <f t="shared" si="108"/>
        <v>0</v>
      </c>
      <c r="K105" s="257">
        <f t="shared" si="108"/>
        <v>0</v>
      </c>
      <c r="L105" s="332">
        <f t="shared" si="108"/>
        <v>0</v>
      </c>
      <c r="M105" s="258">
        <f t="shared" si="108"/>
        <v>0</v>
      </c>
      <c r="N105" s="259">
        <f t="shared" si="108"/>
        <v>0</v>
      </c>
      <c r="O105" s="259">
        <f t="shared" si="108"/>
        <v>0</v>
      </c>
      <c r="P105" s="259">
        <f t="shared" si="108"/>
        <v>0</v>
      </c>
      <c r="Q105" s="259">
        <f t="shared" si="108"/>
        <v>0</v>
      </c>
      <c r="R105" s="259">
        <f t="shared" si="108"/>
        <v>0</v>
      </c>
      <c r="S105" s="257">
        <f t="shared" si="108"/>
        <v>0</v>
      </c>
      <c r="T105" s="255">
        <f t="shared" si="109"/>
        <v>0</v>
      </c>
      <c r="U105" s="347">
        <f>U106</f>
        <v>0</v>
      </c>
      <c r="V105" s="288">
        <f t="shared" si="110"/>
        <v>0</v>
      </c>
      <c r="W105" s="257">
        <f t="shared" si="110"/>
        <v>0</v>
      </c>
      <c r="X105" s="332">
        <f t="shared" si="110"/>
        <v>0</v>
      </c>
      <c r="Y105" s="258">
        <f t="shared" si="110"/>
        <v>0</v>
      </c>
      <c r="Z105" s="259">
        <f t="shared" si="110"/>
        <v>0</v>
      </c>
      <c r="AA105" s="259">
        <f t="shared" si="110"/>
        <v>0</v>
      </c>
      <c r="AB105" s="259">
        <f t="shared" si="110"/>
        <v>0</v>
      </c>
      <c r="AC105" s="259">
        <f t="shared" si="110"/>
        <v>0</v>
      </c>
      <c r="AD105" s="259">
        <f t="shared" si="110"/>
        <v>0</v>
      </c>
      <c r="AE105" s="257">
        <f t="shared" si="110"/>
        <v>0</v>
      </c>
      <c r="AF105" s="255">
        <f t="shared" si="111"/>
        <v>0</v>
      </c>
      <c r="AG105" s="347">
        <f>AG106</f>
        <v>0</v>
      </c>
      <c r="AH105" s="288">
        <f t="shared" si="112"/>
        <v>0</v>
      </c>
      <c r="AI105" s="257">
        <f t="shared" si="112"/>
        <v>0</v>
      </c>
      <c r="AJ105" s="332">
        <f t="shared" si="112"/>
        <v>0</v>
      </c>
      <c r="AK105" s="258">
        <f t="shared" si="112"/>
        <v>0</v>
      </c>
      <c r="AL105" s="259">
        <f t="shared" si="112"/>
        <v>0</v>
      </c>
      <c r="AM105" s="259">
        <f t="shared" si="112"/>
        <v>0</v>
      </c>
      <c r="AN105" s="259">
        <f t="shared" si="112"/>
        <v>0</v>
      </c>
      <c r="AO105" s="259">
        <f t="shared" si="112"/>
        <v>0</v>
      </c>
      <c r="AP105" s="259">
        <f t="shared" si="112"/>
        <v>0</v>
      </c>
      <c r="AQ105" s="257">
        <f t="shared" si="112"/>
        <v>0</v>
      </c>
      <c r="AR105" s="261"/>
      <c r="AS105" s="261"/>
    </row>
    <row r="106" spans="1:45" s="196" customFormat="1" ht="34.15" customHeight="1" x14ac:dyDescent="0.25">
      <c r="A106" s="497">
        <v>844</v>
      </c>
      <c r="B106" s="498"/>
      <c r="C106" s="498"/>
      <c r="D106" s="499" t="s">
        <v>91</v>
      </c>
      <c r="E106" s="499"/>
      <c r="F106" s="499"/>
      <c r="G106" s="500"/>
      <c r="H106" s="255">
        <f t="shared" si="107"/>
        <v>0</v>
      </c>
      <c r="I106" s="347">
        <f>I107</f>
        <v>0</v>
      </c>
      <c r="J106" s="288">
        <f t="shared" si="108"/>
        <v>0</v>
      </c>
      <c r="K106" s="257">
        <f t="shared" si="108"/>
        <v>0</v>
      </c>
      <c r="L106" s="332">
        <f t="shared" si="108"/>
        <v>0</v>
      </c>
      <c r="M106" s="258">
        <f t="shared" si="108"/>
        <v>0</v>
      </c>
      <c r="N106" s="259">
        <f t="shared" si="108"/>
        <v>0</v>
      </c>
      <c r="O106" s="259">
        <f t="shared" si="108"/>
        <v>0</v>
      </c>
      <c r="P106" s="259">
        <f t="shared" si="108"/>
        <v>0</v>
      </c>
      <c r="Q106" s="259">
        <f t="shared" si="108"/>
        <v>0</v>
      </c>
      <c r="R106" s="259">
        <f t="shared" si="108"/>
        <v>0</v>
      </c>
      <c r="S106" s="257">
        <f t="shared" si="108"/>
        <v>0</v>
      </c>
      <c r="T106" s="255">
        <f t="shared" si="109"/>
        <v>0</v>
      </c>
      <c r="U106" s="347">
        <f>U107</f>
        <v>0</v>
      </c>
      <c r="V106" s="288">
        <f t="shared" si="110"/>
        <v>0</v>
      </c>
      <c r="W106" s="257">
        <f t="shared" si="110"/>
        <v>0</v>
      </c>
      <c r="X106" s="332">
        <f t="shared" si="110"/>
        <v>0</v>
      </c>
      <c r="Y106" s="258">
        <f t="shared" si="110"/>
        <v>0</v>
      </c>
      <c r="Z106" s="259">
        <f t="shared" si="110"/>
        <v>0</v>
      </c>
      <c r="AA106" s="259">
        <f t="shared" si="110"/>
        <v>0</v>
      </c>
      <c r="AB106" s="259">
        <f t="shared" si="110"/>
        <v>0</v>
      </c>
      <c r="AC106" s="259">
        <f t="shared" si="110"/>
        <v>0</v>
      </c>
      <c r="AD106" s="259">
        <f t="shared" si="110"/>
        <v>0</v>
      </c>
      <c r="AE106" s="257">
        <f t="shared" si="110"/>
        <v>0</v>
      </c>
      <c r="AF106" s="255">
        <f t="shared" si="111"/>
        <v>0</v>
      </c>
      <c r="AG106" s="347">
        <f>AG107</f>
        <v>0</v>
      </c>
      <c r="AH106" s="288">
        <f t="shared" si="112"/>
        <v>0</v>
      </c>
      <c r="AI106" s="257">
        <f t="shared" si="112"/>
        <v>0</v>
      </c>
      <c r="AJ106" s="332">
        <f t="shared" si="112"/>
        <v>0</v>
      </c>
      <c r="AK106" s="258">
        <f t="shared" si="112"/>
        <v>0</v>
      </c>
      <c r="AL106" s="259">
        <f t="shared" si="112"/>
        <v>0</v>
      </c>
      <c r="AM106" s="259">
        <f t="shared" si="112"/>
        <v>0</v>
      </c>
      <c r="AN106" s="259">
        <f t="shared" si="112"/>
        <v>0</v>
      </c>
      <c r="AO106" s="259">
        <f t="shared" si="112"/>
        <v>0</v>
      </c>
      <c r="AP106" s="259">
        <f t="shared" si="112"/>
        <v>0</v>
      </c>
      <c r="AQ106" s="257">
        <f t="shared" si="112"/>
        <v>0</v>
      </c>
      <c r="AR106" s="261"/>
      <c r="AS106" s="261"/>
    </row>
    <row r="107" spans="1:45" s="203" customFormat="1" ht="29.45" customHeight="1" x14ac:dyDescent="0.25">
      <c r="A107" s="438"/>
      <c r="B107" s="427"/>
      <c r="C107" s="427">
        <v>84432</v>
      </c>
      <c r="D107" s="538" t="s">
        <v>264</v>
      </c>
      <c r="E107" s="538"/>
      <c r="F107" s="538"/>
      <c r="G107" s="539"/>
      <c r="H107" s="428">
        <f t="shared" si="107"/>
        <v>0</v>
      </c>
      <c r="I107" s="55"/>
      <c r="J107" s="338"/>
      <c r="K107" s="468"/>
      <c r="L107" s="467"/>
      <c r="M107" s="317"/>
      <c r="N107" s="56"/>
      <c r="O107" s="56"/>
      <c r="P107" s="56"/>
      <c r="Q107" s="56"/>
      <c r="R107" s="56"/>
      <c r="S107" s="356"/>
      <c r="T107" s="428">
        <f t="shared" si="109"/>
        <v>0</v>
      </c>
      <c r="U107" s="55"/>
      <c r="V107" s="338"/>
      <c r="W107" s="468"/>
      <c r="X107" s="467"/>
      <c r="Y107" s="317"/>
      <c r="Z107" s="56"/>
      <c r="AA107" s="56"/>
      <c r="AB107" s="56"/>
      <c r="AC107" s="56"/>
      <c r="AD107" s="56"/>
      <c r="AE107" s="356"/>
      <c r="AF107" s="428">
        <f t="shared" si="111"/>
        <v>0</v>
      </c>
      <c r="AG107" s="55"/>
      <c r="AH107" s="338"/>
      <c r="AI107" s="468"/>
      <c r="AJ107" s="467"/>
      <c r="AK107" s="317"/>
      <c r="AL107" s="56"/>
      <c r="AM107" s="56"/>
      <c r="AN107" s="56"/>
      <c r="AO107" s="56"/>
      <c r="AP107" s="56"/>
      <c r="AQ107" s="356"/>
      <c r="AR107" s="429"/>
      <c r="AS107" s="429"/>
    </row>
    <row r="108" spans="1:45" s="62" customFormat="1" ht="20.45" customHeight="1" x14ac:dyDescent="0.25">
      <c r="A108" s="243"/>
      <c r="B108" s="359"/>
      <c r="C108" s="359"/>
      <c r="D108" s="404"/>
      <c r="E108" s="404"/>
      <c r="F108" s="404"/>
      <c r="G108" s="404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 x14ac:dyDescent="0.25">
      <c r="A109" s="505" t="s">
        <v>114</v>
      </c>
      <c r="B109" s="506"/>
      <c r="C109" s="506"/>
      <c r="D109" s="506"/>
      <c r="E109" s="506"/>
      <c r="F109" s="506"/>
      <c r="G109" s="506"/>
      <c r="H109" s="415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5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5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 x14ac:dyDescent="0.25">
      <c r="A110" s="351">
        <v>9</v>
      </c>
      <c r="B110" s="216"/>
      <c r="C110" s="399"/>
      <c r="D110" s="499" t="s">
        <v>114</v>
      </c>
      <c r="E110" s="499"/>
      <c r="F110" s="499"/>
      <c r="G110" s="500"/>
      <c r="H110" s="255">
        <f t="shared" ref="H110:H118" si="113">SUM(I110:S110)</f>
        <v>0</v>
      </c>
      <c r="I110" s="347">
        <f>I111</f>
        <v>0</v>
      </c>
      <c r="J110" s="288">
        <f t="shared" ref="J110:S111" si="114">J111</f>
        <v>0</v>
      </c>
      <c r="K110" s="416">
        <f t="shared" si="114"/>
        <v>0</v>
      </c>
      <c r="L110" s="402">
        <f t="shared" si="114"/>
        <v>0</v>
      </c>
      <c r="M110" s="258">
        <f t="shared" si="114"/>
        <v>0</v>
      </c>
      <c r="N110" s="259">
        <f t="shared" si="114"/>
        <v>0</v>
      </c>
      <c r="O110" s="259">
        <f t="shared" si="114"/>
        <v>0</v>
      </c>
      <c r="P110" s="259">
        <f t="shared" si="114"/>
        <v>0</v>
      </c>
      <c r="Q110" s="259">
        <f t="shared" si="114"/>
        <v>0</v>
      </c>
      <c r="R110" s="259">
        <f t="shared" si="114"/>
        <v>0</v>
      </c>
      <c r="S110" s="257">
        <f t="shared" si="114"/>
        <v>0</v>
      </c>
      <c r="T110" s="255">
        <f t="shared" ref="T110:T118" si="115">SUM(U110:AE110)</f>
        <v>0</v>
      </c>
      <c r="U110" s="347">
        <f>U111</f>
        <v>0</v>
      </c>
      <c r="V110" s="288">
        <f t="shared" ref="V110:AE111" si="116">V111</f>
        <v>0</v>
      </c>
      <c r="W110" s="416">
        <f t="shared" si="116"/>
        <v>0</v>
      </c>
      <c r="X110" s="402">
        <f t="shared" si="116"/>
        <v>0</v>
      </c>
      <c r="Y110" s="258">
        <f t="shared" si="116"/>
        <v>0</v>
      </c>
      <c r="Z110" s="259">
        <f t="shared" si="116"/>
        <v>0</v>
      </c>
      <c r="AA110" s="259">
        <f t="shared" si="116"/>
        <v>0</v>
      </c>
      <c r="AB110" s="259">
        <f t="shared" si="116"/>
        <v>0</v>
      </c>
      <c r="AC110" s="259">
        <f t="shared" si="116"/>
        <v>0</v>
      </c>
      <c r="AD110" s="259">
        <f t="shared" si="116"/>
        <v>0</v>
      </c>
      <c r="AE110" s="257">
        <f t="shared" si="116"/>
        <v>0</v>
      </c>
      <c r="AF110" s="255">
        <f t="shared" ref="AF110:AF118" si="117">SUM(AG110:AQ110)</f>
        <v>0</v>
      </c>
      <c r="AG110" s="347">
        <f>AG111</f>
        <v>0</v>
      </c>
      <c r="AH110" s="288">
        <f t="shared" ref="AH110:AQ111" si="118">AH111</f>
        <v>0</v>
      </c>
      <c r="AI110" s="416">
        <f t="shared" si="118"/>
        <v>0</v>
      </c>
      <c r="AJ110" s="402">
        <f t="shared" si="118"/>
        <v>0</v>
      </c>
      <c r="AK110" s="258">
        <f t="shared" si="118"/>
        <v>0</v>
      </c>
      <c r="AL110" s="259">
        <f t="shared" si="118"/>
        <v>0</v>
      </c>
      <c r="AM110" s="259">
        <f t="shared" si="118"/>
        <v>0</v>
      </c>
      <c r="AN110" s="259">
        <f t="shared" si="118"/>
        <v>0</v>
      </c>
      <c r="AO110" s="259">
        <f t="shared" si="118"/>
        <v>0</v>
      </c>
      <c r="AP110" s="259">
        <f t="shared" si="118"/>
        <v>0</v>
      </c>
      <c r="AQ110" s="257">
        <f t="shared" si="118"/>
        <v>0</v>
      </c>
    </row>
    <row r="111" spans="1:45" s="196" customFormat="1" ht="24.75" customHeight="1" x14ac:dyDescent="0.25">
      <c r="A111" s="497">
        <v>92</v>
      </c>
      <c r="B111" s="498"/>
      <c r="C111" s="403"/>
      <c r="D111" s="499" t="s">
        <v>115</v>
      </c>
      <c r="E111" s="499"/>
      <c r="F111" s="499"/>
      <c r="G111" s="500"/>
      <c r="H111" s="255">
        <f t="shared" si="113"/>
        <v>0</v>
      </c>
      <c r="I111" s="347">
        <f>I112</f>
        <v>0</v>
      </c>
      <c r="J111" s="288">
        <f t="shared" si="114"/>
        <v>0</v>
      </c>
      <c r="K111" s="257">
        <f t="shared" si="114"/>
        <v>0</v>
      </c>
      <c r="L111" s="332">
        <f t="shared" si="114"/>
        <v>0</v>
      </c>
      <c r="M111" s="258">
        <f t="shared" si="114"/>
        <v>0</v>
      </c>
      <c r="N111" s="259">
        <f t="shared" si="114"/>
        <v>0</v>
      </c>
      <c r="O111" s="259">
        <f t="shared" si="114"/>
        <v>0</v>
      </c>
      <c r="P111" s="259">
        <f t="shared" si="114"/>
        <v>0</v>
      </c>
      <c r="Q111" s="259">
        <f t="shared" si="114"/>
        <v>0</v>
      </c>
      <c r="R111" s="259">
        <f t="shared" si="114"/>
        <v>0</v>
      </c>
      <c r="S111" s="257">
        <f t="shared" si="114"/>
        <v>0</v>
      </c>
      <c r="T111" s="255">
        <f t="shared" si="115"/>
        <v>0</v>
      </c>
      <c r="U111" s="347">
        <f>U112</f>
        <v>0</v>
      </c>
      <c r="V111" s="288">
        <f t="shared" si="116"/>
        <v>0</v>
      </c>
      <c r="W111" s="257">
        <f t="shared" si="116"/>
        <v>0</v>
      </c>
      <c r="X111" s="332">
        <f t="shared" si="116"/>
        <v>0</v>
      </c>
      <c r="Y111" s="258">
        <f t="shared" si="116"/>
        <v>0</v>
      </c>
      <c r="Z111" s="259">
        <f t="shared" si="116"/>
        <v>0</v>
      </c>
      <c r="AA111" s="259">
        <f t="shared" si="116"/>
        <v>0</v>
      </c>
      <c r="AB111" s="259">
        <f t="shared" si="116"/>
        <v>0</v>
      </c>
      <c r="AC111" s="259">
        <f t="shared" si="116"/>
        <v>0</v>
      </c>
      <c r="AD111" s="259">
        <f t="shared" si="116"/>
        <v>0</v>
      </c>
      <c r="AE111" s="257">
        <f t="shared" si="116"/>
        <v>0</v>
      </c>
      <c r="AF111" s="255">
        <f t="shared" si="117"/>
        <v>0</v>
      </c>
      <c r="AG111" s="347">
        <f>AG112</f>
        <v>0</v>
      </c>
      <c r="AH111" s="288">
        <f t="shared" si="118"/>
        <v>0</v>
      </c>
      <c r="AI111" s="257">
        <f t="shared" si="118"/>
        <v>0</v>
      </c>
      <c r="AJ111" s="332">
        <f t="shared" si="118"/>
        <v>0</v>
      </c>
      <c r="AK111" s="258">
        <f t="shared" si="118"/>
        <v>0</v>
      </c>
      <c r="AL111" s="259">
        <f t="shared" si="118"/>
        <v>0</v>
      </c>
      <c r="AM111" s="259">
        <f t="shared" si="118"/>
        <v>0</v>
      </c>
      <c r="AN111" s="259">
        <f t="shared" si="118"/>
        <v>0</v>
      </c>
      <c r="AO111" s="259">
        <f t="shared" si="118"/>
        <v>0</v>
      </c>
      <c r="AP111" s="259">
        <f t="shared" si="118"/>
        <v>0</v>
      </c>
      <c r="AQ111" s="257">
        <f t="shared" si="118"/>
        <v>0</v>
      </c>
    </row>
    <row r="112" spans="1:45" s="196" customFormat="1" ht="18" customHeight="1" x14ac:dyDescent="0.25">
      <c r="A112" s="497">
        <v>922</v>
      </c>
      <c r="B112" s="498"/>
      <c r="C112" s="498"/>
      <c r="D112" s="499" t="s">
        <v>116</v>
      </c>
      <c r="E112" s="499"/>
      <c r="F112" s="499"/>
      <c r="G112" s="499"/>
      <c r="H112" s="255">
        <f t="shared" si="113"/>
        <v>0</v>
      </c>
      <c r="I112" s="288">
        <f>SUM(I113:I118)</f>
        <v>0</v>
      </c>
      <c r="J112" s="259">
        <f t="shared" ref="J112:S112" si="119">SUM(J113:J118)</f>
        <v>0</v>
      </c>
      <c r="K112" s="257">
        <f t="shared" si="119"/>
        <v>0</v>
      </c>
      <c r="L112" s="332">
        <f t="shared" si="119"/>
        <v>0</v>
      </c>
      <c r="M112" s="258">
        <f t="shared" si="119"/>
        <v>0</v>
      </c>
      <c r="N112" s="259">
        <f t="shared" si="119"/>
        <v>0</v>
      </c>
      <c r="O112" s="259">
        <f t="shared" si="119"/>
        <v>0</v>
      </c>
      <c r="P112" s="259">
        <f t="shared" si="119"/>
        <v>0</v>
      </c>
      <c r="Q112" s="259">
        <f t="shared" si="119"/>
        <v>0</v>
      </c>
      <c r="R112" s="259">
        <f t="shared" si="119"/>
        <v>0</v>
      </c>
      <c r="S112" s="257">
        <f t="shared" si="119"/>
        <v>0</v>
      </c>
      <c r="T112" s="255">
        <f t="shared" si="115"/>
        <v>0</v>
      </c>
      <c r="U112" s="288">
        <f>SUM(U113:U118)</f>
        <v>0</v>
      </c>
      <c r="V112" s="259">
        <f t="shared" ref="V112:AE112" si="120">SUM(V113:V118)</f>
        <v>0</v>
      </c>
      <c r="W112" s="257">
        <f t="shared" si="120"/>
        <v>0</v>
      </c>
      <c r="X112" s="332">
        <f t="shared" si="120"/>
        <v>0</v>
      </c>
      <c r="Y112" s="258">
        <f t="shared" si="120"/>
        <v>0</v>
      </c>
      <c r="Z112" s="259">
        <f t="shared" si="120"/>
        <v>0</v>
      </c>
      <c r="AA112" s="259">
        <f t="shared" si="120"/>
        <v>0</v>
      </c>
      <c r="AB112" s="259">
        <f t="shared" si="120"/>
        <v>0</v>
      </c>
      <c r="AC112" s="259">
        <f t="shared" si="120"/>
        <v>0</v>
      </c>
      <c r="AD112" s="259">
        <f t="shared" si="120"/>
        <v>0</v>
      </c>
      <c r="AE112" s="257">
        <f t="shared" si="120"/>
        <v>0</v>
      </c>
      <c r="AF112" s="255">
        <f t="shared" si="117"/>
        <v>0</v>
      </c>
      <c r="AG112" s="288">
        <f>SUM(AG113:AG118)</f>
        <v>0</v>
      </c>
      <c r="AH112" s="259">
        <f t="shared" ref="AH112:AQ112" si="121">SUM(AH113:AH118)</f>
        <v>0</v>
      </c>
      <c r="AI112" s="257">
        <f t="shared" si="121"/>
        <v>0</v>
      </c>
      <c r="AJ112" s="332">
        <f t="shared" si="121"/>
        <v>0</v>
      </c>
      <c r="AK112" s="258">
        <f t="shared" si="121"/>
        <v>0</v>
      </c>
      <c r="AL112" s="259">
        <f t="shared" si="121"/>
        <v>0</v>
      </c>
      <c r="AM112" s="259">
        <f t="shared" si="121"/>
        <v>0</v>
      </c>
      <c r="AN112" s="259">
        <f t="shared" si="121"/>
        <v>0</v>
      </c>
      <c r="AO112" s="259">
        <f t="shared" si="121"/>
        <v>0</v>
      </c>
      <c r="AP112" s="259">
        <f t="shared" si="121"/>
        <v>0</v>
      </c>
      <c r="AQ112" s="257">
        <f t="shared" si="121"/>
        <v>0</v>
      </c>
    </row>
    <row r="113" spans="1:45" s="203" customFormat="1" ht="13.9" customHeight="1" x14ac:dyDescent="0.25">
      <c r="A113" s="438"/>
      <c r="B113" s="427"/>
      <c r="C113" s="427" t="s">
        <v>265</v>
      </c>
      <c r="D113" s="538" t="s">
        <v>266</v>
      </c>
      <c r="E113" s="538"/>
      <c r="F113" s="538"/>
      <c r="G113" s="539"/>
      <c r="H113" s="428">
        <f t="shared" si="113"/>
        <v>0</v>
      </c>
      <c r="I113" s="55"/>
      <c r="J113" s="338"/>
      <c r="K113" s="468"/>
      <c r="L113" s="467"/>
      <c r="M113" s="357"/>
      <c r="N113" s="358"/>
      <c r="O113" s="358"/>
      <c r="P113" s="358"/>
      <c r="Q113" s="358"/>
      <c r="R113" s="358"/>
      <c r="S113" s="57"/>
      <c r="T113" s="428">
        <f t="shared" si="115"/>
        <v>0</v>
      </c>
      <c r="U113" s="55"/>
      <c r="V113" s="338"/>
      <c r="W113" s="468"/>
      <c r="X113" s="467"/>
      <c r="Y113" s="357"/>
      <c r="Z113" s="358"/>
      <c r="AA113" s="358"/>
      <c r="AB113" s="358"/>
      <c r="AC113" s="358"/>
      <c r="AD113" s="358"/>
      <c r="AE113" s="57"/>
      <c r="AF113" s="428">
        <f t="shared" si="117"/>
        <v>0</v>
      </c>
      <c r="AG113" s="55"/>
      <c r="AH113" s="338"/>
      <c r="AI113" s="468"/>
      <c r="AJ113" s="467"/>
      <c r="AK113" s="357"/>
      <c r="AL113" s="358"/>
      <c r="AM113" s="358"/>
      <c r="AN113" s="358"/>
      <c r="AO113" s="358"/>
      <c r="AP113" s="358"/>
      <c r="AQ113" s="57"/>
      <c r="AR113" s="429"/>
      <c r="AS113" s="429"/>
    </row>
    <row r="114" spans="1:45" s="203" customFormat="1" ht="13.9" customHeight="1" x14ac:dyDescent="0.25">
      <c r="A114" s="438"/>
      <c r="B114" s="427"/>
      <c r="C114" s="427" t="s">
        <v>267</v>
      </c>
      <c r="D114" s="538" t="s">
        <v>268</v>
      </c>
      <c r="E114" s="538"/>
      <c r="F114" s="538"/>
      <c r="G114" s="539"/>
      <c r="H114" s="428">
        <f t="shared" si="113"/>
        <v>0</v>
      </c>
      <c r="I114" s="55"/>
      <c r="J114" s="338"/>
      <c r="K114" s="468"/>
      <c r="L114" s="467"/>
      <c r="M114" s="357"/>
      <c r="N114" s="358"/>
      <c r="O114" s="358"/>
      <c r="P114" s="358"/>
      <c r="Q114" s="358"/>
      <c r="R114" s="358"/>
      <c r="S114" s="57"/>
      <c r="T114" s="428">
        <f t="shared" si="115"/>
        <v>0</v>
      </c>
      <c r="U114" s="55"/>
      <c r="V114" s="338"/>
      <c r="W114" s="468"/>
      <c r="X114" s="467"/>
      <c r="Y114" s="357"/>
      <c r="Z114" s="358"/>
      <c r="AA114" s="358"/>
      <c r="AB114" s="358"/>
      <c r="AC114" s="358"/>
      <c r="AD114" s="358"/>
      <c r="AE114" s="57"/>
      <c r="AF114" s="428">
        <f t="shared" si="117"/>
        <v>0</v>
      </c>
      <c r="AG114" s="55"/>
      <c r="AH114" s="338"/>
      <c r="AI114" s="468"/>
      <c r="AJ114" s="467"/>
      <c r="AK114" s="357"/>
      <c r="AL114" s="358"/>
      <c r="AM114" s="358"/>
      <c r="AN114" s="358"/>
      <c r="AO114" s="358"/>
      <c r="AP114" s="358"/>
      <c r="AQ114" s="57"/>
      <c r="AR114" s="429"/>
      <c r="AS114" s="429"/>
    </row>
    <row r="115" spans="1:45" s="203" customFormat="1" ht="13.9" customHeight="1" x14ac:dyDescent="0.25">
      <c r="A115" s="438"/>
      <c r="B115" s="427"/>
      <c r="C115" s="427" t="s">
        <v>269</v>
      </c>
      <c r="D115" s="538" t="s">
        <v>270</v>
      </c>
      <c r="E115" s="538"/>
      <c r="F115" s="538"/>
      <c r="G115" s="539"/>
      <c r="H115" s="428">
        <f t="shared" si="113"/>
        <v>0</v>
      </c>
      <c r="I115" s="55"/>
      <c r="J115" s="338"/>
      <c r="K115" s="468"/>
      <c r="L115" s="467"/>
      <c r="M115" s="357"/>
      <c r="N115" s="358"/>
      <c r="O115" s="358"/>
      <c r="P115" s="358"/>
      <c r="Q115" s="358"/>
      <c r="R115" s="358"/>
      <c r="S115" s="57"/>
      <c r="T115" s="428">
        <f t="shared" si="115"/>
        <v>0</v>
      </c>
      <c r="U115" s="55"/>
      <c r="V115" s="338"/>
      <c r="W115" s="468"/>
      <c r="X115" s="467"/>
      <c r="Y115" s="357"/>
      <c r="Z115" s="358"/>
      <c r="AA115" s="358"/>
      <c r="AB115" s="358"/>
      <c r="AC115" s="358"/>
      <c r="AD115" s="358"/>
      <c r="AE115" s="57"/>
      <c r="AF115" s="428">
        <f t="shared" si="117"/>
        <v>0</v>
      </c>
      <c r="AG115" s="55"/>
      <c r="AH115" s="338"/>
      <c r="AI115" s="468"/>
      <c r="AJ115" s="467"/>
      <c r="AK115" s="357"/>
      <c r="AL115" s="358"/>
      <c r="AM115" s="358"/>
      <c r="AN115" s="358"/>
      <c r="AO115" s="358"/>
      <c r="AP115" s="358"/>
      <c r="AQ115" s="57"/>
      <c r="AR115" s="429"/>
      <c r="AS115" s="429"/>
    </row>
    <row r="116" spans="1:45" s="203" customFormat="1" ht="14.25" x14ac:dyDescent="0.25">
      <c r="A116" s="438"/>
      <c r="B116" s="427"/>
      <c r="C116" s="427" t="s">
        <v>271</v>
      </c>
      <c r="D116" s="538" t="s">
        <v>272</v>
      </c>
      <c r="E116" s="538"/>
      <c r="F116" s="538"/>
      <c r="G116" s="539"/>
      <c r="H116" s="428">
        <f t="shared" si="113"/>
        <v>0</v>
      </c>
      <c r="I116" s="469"/>
      <c r="J116" s="56"/>
      <c r="K116" s="317"/>
      <c r="L116" s="469"/>
      <c r="M116" s="361"/>
      <c r="N116" s="355"/>
      <c r="O116" s="358"/>
      <c r="P116" s="358"/>
      <c r="Q116" s="358"/>
      <c r="R116" s="358"/>
      <c r="S116" s="57"/>
      <c r="T116" s="428">
        <f t="shared" si="115"/>
        <v>0</v>
      </c>
      <c r="U116" s="469"/>
      <c r="V116" s="56"/>
      <c r="W116" s="317"/>
      <c r="X116" s="469"/>
      <c r="Y116" s="361"/>
      <c r="Z116" s="355"/>
      <c r="AA116" s="358"/>
      <c r="AB116" s="358"/>
      <c r="AC116" s="358"/>
      <c r="AD116" s="358"/>
      <c r="AE116" s="57"/>
      <c r="AF116" s="428">
        <f t="shared" si="117"/>
        <v>0</v>
      </c>
      <c r="AG116" s="469"/>
      <c r="AH116" s="56"/>
      <c r="AI116" s="317"/>
      <c r="AJ116" s="469"/>
      <c r="AK116" s="361"/>
      <c r="AL116" s="355"/>
      <c r="AM116" s="358"/>
      <c r="AN116" s="358"/>
      <c r="AO116" s="358"/>
      <c r="AP116" s="358"/>
      <c r="AQ116" s="57"/>
      <c r="AR116" s="429"/>
      <c r="AS116" s="429"/>
    </row>
    <row r="117" spans="1:45" s="203" customFormat="1" ht="13.9" customHeight="1" x14ac:dyDescent="0.25">
      <c r="A117" s="438"/>
      <c r="B117" s="427"/>
      <c r="C117" s="427" t="s">
        <v>273</v>
      </c>
      <c r="D117" s="538" t="s">
        <v>274</v>
      </c>
      <c r="E117" s="538"/>
      <c r="F117" s="538"/>
      <c r="G117" s="539"/>
      <c r="H117" s="428">
        <f t="shared" si="113"/>
        <v>0</v>
      </c>
      <c r="I117" s="469"/>
      <c r="J117" s="56"/>
      <c r="K117" s="317"/>
      <c r="L117" s="469"/>
      <c r="M117" s="361"/>
      <c r="N117" s="355"/>
      <c r="O117" s="358"/>
      <c r="P117" s="358"/>
      <c r="Q117" s="358"/>
      <c r="R117" s="358"/>
      <c r="S117" s="57"/>
      <c r="T117" s="428">
        <f t="shared" si="115"/>
        <v>0</v>
      </c>
      <c r="U117" s="469"/>
      <c r="V117" s="56"/>
      <c r="W117" s="317"/>
      <c r="X117" s="469"/>
      <c r="Y117" s="361"/>
      <c r="Z117" s="355"/>
      <c r="AA117" s="358"/>
      <c r="AB117" s="358"/>
      <c r="AC117" s="358"/>
      <c r="AD117" s="358"/>
      <c r="AE117" s="57"/>
      <c r="AF117" s="428">
        <f t="shared" si="117"/>
        <v>0</v>
      </c>
      <c r="AG117" s="469"/>
      <c r="AH117" s="56"/>
      <c r="AI117" s="317"/>
      <c r="AJ117" s="469"/>
      <c r="AK117" s="361"/>
      <c r="AL117" s="355"/>
      <c r="AM117" s="358"/>
      <c r="AN117" s="358"/>
      <c r="AO117" s="358"/>
      <c r="AP117" s="358"/>
      <c r="AQ117" s="57"/>
      <c r="AR117" s="429"/>
      <c r="AS117" s="429"/>
    </row>
    <row r="118" spans="1:45" s="203" customFormat="1" ht="13.9" customHeight="1" x14ac:dyDescent="0.25">
      <c r="A118" s="438"/>
      <c r="B118" s="427"/>
      <c r="C118" s="427" t="s">
        <v>275</v>
      </c>
      <c r="D118" s="538" t="s">
        <v>276</v>
      </c>
      <c r="E118" s="538"/>
      <c r="F118" s="538"/>
      <c r="G118" s="539"/>
      <c r="H118" s="428">
        <f t="shared" si="113"/>
        <v>0</v>
      </c>
      <c r="I118" s="469"/>
      <c r="J118" s="56"/>
      <c r="K118" s="317"/>
      <c r="L118" s="469"/>
      <c r="M118" s="361"/>
      <c r="N118" s="355"/>
      <c r="O118" s="358"/>
      <c r="P118" s="358"/>
      <c r="Q118" s="358"/>
      <c r="R118" s="358"/>
      <c r="S118" s="57"/>
      <c r="T118" s="428">
        <f t="shared" si="115"/>
        <v>0</v>
      </c>
      <c r="U118" s="469"/>
      <c r="V118" s="56"/>
      <c r="W118" s="317"/>
      <c r="X118" s="469"/>
      <c r="Y118" s="361"/>
      <c r="Z118" s="355"/>
      <c r="AA118" s="358"/>
      <c r="AB118" s="358"/>
      <c r="AC118" s="358"/>
      <c r="AD118" s="358"/>
      <c r="AE118" s="57"/>
      <c r="AF118" s="428">
        <f t="shared" si="117"/>
        <v>0</v>
      </c>
      <c r="AG118" s="469"/>
      <c r="AH118" s="56"/>
      <c r="AI118" s="317"/>
      <c r="AJ118" s="469"/>
      <c r="AK118" s="361"/>
      <c r="AL118" s="355"/>
      <c r="AM118" s="358"/>
      <c r="AN118" s="358"/>
      <c r="AO118" s="358"/>
      <c r="AP118" s="358"/>
      <c r="AQ118" s="57"/>
      <c r="AR118" s="429"/>
      <c r="AS118" s="429"/>
    </row>
    <row r="119" spans="1:45" s="217" customFormat="1" ht="20.100000000000001" customHeight="1" x14ac:dyDescent="0.25">
      <c r="A119" s="344"/>
      <c r="B119" s="344"/>
      <c r="C119" s="403"/>
      <c r="D119" s="345"/>
      <c r="E119" s="345"/>
      <c r="F119" s="345"/>
      <c r="G119" s="34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285" priority="313">
      <formula>LEN(TRIM(A15))=0</formula>
    </cfRule>
  </conditionalFormatting>
  <conditionalFormatting sqref="I68:S68 I61:O61 Q61:S61 M69">
    <cfRule type="containsBlanks" dxfId="284" priority="312">
      <formula>LEN(TRIM(I61))=0</formula>
    </cfRule>
  </conditionalFormatting>
  <conditionalFormatting sqref="I82:S82">
    <cfRule type="containsBlanks" dxfId="283" priority="310">
      <formula>LEN(TRIM(I82))=0</formula>
    </cfRule>
  </conditionalFormatting>
  <conditionalFormatting sqref="I44:S44">
    <cfRule type="containsBlanks" dxfId="282" priority="269">
      <formula>LEN(TRIM(I44))=0</formula>
    </cfRule>
  </conditionalFormatting>
  <conditionalFormatting sqref="I72:S72">
    <cfRule type="containsBlanks" dxfId="281" priority="308">
      <formula>LEN(TRIM(I72))=0</formula>
    </cfRule>
  </conditionalFormatting>
  <conditionalFormatting sqref="O45:O46">
    <cfRule type="containsBlanks" dxfId="280" priority="266">
      <formula>LEN(TRIM(O45))=0</formula>
    </cfRule>
  </conditionalFormatting>
  <conditionalFormatting sqref="M90">
    <cfRule type="containsBlanks" dxfId="279" priority="223">
      <formula>LEN(TRIM(M90))=0</formula>
    </cfRule>
  </conditionalFormatting>
  <conditionalFormatting sqref="I106:S106">
    <cfRule type="containsBlanks" dxfId="278" priority="295">
      <formula>LEN(TRIM(I106))=0</formula>
    </cfRule>
  </conditionalFormatting>
  <conditionalFormatting sqref="R64">
    <cfRule type="containsBlanks" dxfId="277" priority="254">
      <formula>LEN(TRIM(R64))=0</formula>
    </cfRule>
  </conditionalFormatting>
  <conditionalFormatting sqref="I92:S93 I99:S99">
    <cfRule type="containsBlanks" dxfId="276" priority="292">
      <formula>LEN(TRIM(I92))=0</formula>
    </cfRule>
  </conditionalFormatting>
  <conditionalFormatting sqref="M70:M71">
    <cfRule type="containsBlanks" dxfId="275" priority="251">
      <formula>LEN(TRIM(M70))=0</formula>
    </cfRule>
  </conditionalFormatting>
  <conditionalFormatting sqref="R98">
    <cfRule type="containsBlanks" dxfId="274" priority="210">
      <formula>LEN(TRIM(R98))=0</formula>
    </cfRule>
  </conditionalFormatting>
  <conditionalFormatting sqref="M30">
    <cfRule type="containsBlanks" dxfId="273" priority="288">
      <formula>LEN(TRIM(M30))=0</formula>
    </cfRule>
  </conditionalFormatting>
  <conditionalFormatting sqref="P61">
    <cfRule type="containsBlanks" dxfId="272" priority="287">
      <formula>LEN(TRIM(P61))=0</formula>
    </cfRule>
  </conditionalFormatting>
  <conditionalFormatting sqref="I23:S23">
    <cfRule type="containsBlanks" dxfId="271" priority="286">
      <formula>LEN(TRIM(I23))=0</formula>
    </cfRule>
  </conditionalFormatting>
  <conditionalFormatting sqref="H10:S10">
    <cfRule type="cellIs" dxfId="270" priority="282" operator="notEqual">
      <formula>0</formula>
    </cfRule>
  </conditionalFormatting>
  <conditionalFormatting sqref="A8 H8 T8">
    <cfRule type="cellIs" dxfId="269" priority="281" operator="notEqual">
      <formula>0</formula>
    </cfRule>
  </conditionalFormatting>
  <conditionalFormatting sqref="H10:S10">
    <cfRule type="notContainsBlanks" dxfId="268" priority="280">
      <formula>LEN(TRIM(H10))&gt;0</formula>
    </cfRule>
  </conditionalFormatting>
  <conditionalFormatting sqref="I87:S87">
    <cfRule type="containsBlanks" dxfId="267" priority="279">
      <formula>LEN(TRIM(I87))=0</formula>
    </cfRule>
  </conditionalFormatting>
  <conditionalFormatting sqref="I83:J83">
    <cfRule type="containsBlanks" dxfId="266" priority="236">
      <formula>LEN(TRIM(I83))=0</formula>
    </cfRule>
  </conditionalFormatting>
  <conditionalFormatting sqref="I84:J84">
    <cfRule type="containsBlanks" dxfId="265" priority="233">
      <formula>LEN(TRIM(I84))=0</formula>
    </cfRule>
  </conditionalFormatting>
  <conditionalFormatting sqref="L31 P31:P34 L33">
    <cfRule type="containsBlanks" dxfId="264" priority="275">
      <formula>LEN(TRIM(L31))=0</formula>
    </cfRule>
  </conditionalFormatting>
  <conditionalFormatting sqref="I89:S89">
    <cfRule type="containsBlanks" dxfId="263" priority="230">
      <formula>LEN(TRIM(I89))=0</formula>
    </cfRule>
  </conditionalFormatting>
  <conditionalFormatting sqref="O36:O43">
    <cfRule type="containsBlanks" dxfId="262" priority="272">
      <formula>LEN(TRIM(O36))=0</formula>
    </cfRule>
  </conditionalFormatting>
  <conditionalFormatting sqref="M51:M53">
    <cfRule type="containsBlanks" dxfId="261" priority="263">
      <formula>LEN(TRIM(M51))=0</formula>
    </cfRule>
  </conditionalFormatting>
  <conditionalFormatting sqref="Q73:Q74 Q79:Q80">
    <cfRule type="containsBlanks" dxfId="260" priority="248">
      <formula>LEN(TRIM(Q73))=0</formula>
    </cfRule>
  </conditionalFormatting>
  <conditionalFormatting sqref="Q75:Q77">
    <cfRule type="containsBlanks" dxfId="259" priority="245">
      <formula>LEN(TRIM(Q75))=0</formula>
    </cfRule>
  </conditionalFormatting>
  <conditionalFormatting sqref="Q78">
    <cfRule type="containsBlanks" dxfId="258" priority="242">
      <formula>LEN(TRIM(Q78))=0</formula>
    </cfRule>
  </conditionalFormatting>
  <conditionalFormatting sqref="I85:J85">
    <cfRule type="containsBlanks" dxfId="257" priority="239">
      <formula>LEN(TRIM(I85))=0</formula>
    </cfRule>
  </conditionalFormatting>
  <conditionalFormatting sqref="R94">
    <cfRule type="containsBlanks" dxfId="256" priority="220">
      <formula>LEN(TRIM(R94))=0</formula>
    </cfRule>
  </conditionalFormatting>
  <conditionalFormatting sqref="I95:S95">
    <cfRule type="containsBlanks" dxfId="255" priority="217">
      <formula>LEN(TRIM(I95))=0</formula>
    </cfRule>
  </conditionalFormatting>
  <conditionalFormatting sqref="R96:R97">
    <cfRule type="containsBlanks" dxfId="254" priority="213">
      <formula>LEN(TRIM(R96))=0</formula>
    </cfRule>
  </conditionalFormatting>
  <conditionalFormatting sqref="R100">
    <cfRule type="containsBlanks" dxfId="253" priority="207">
      <formula>LEN(TRIM(R100))=0</formula>
    </cfRule>
  </conditionalFormatting>
  <conditionalFormatting sqref="R101">
    <cfRule type="containsBlanks" dxfId="252" priority="204">
      <formula>LEN(TRIM(R101))=0</formula>
    </cfRule>
  </conditionalFormatting>
  <conditionalFormatting sqref="S107">
    <cfRule type="containsBlanks" dxfId="251" priority="201">
      <formula>LEN(TRIM(S107))=0</formula>
    </cfRule>
  </conditionalFormatting>
  <conditionalFormatting sqref="M113:Q114">
    <cfRule type="containsBlanks" dxfId="250" priority="198">
      <formula>LEN(TRIM(M113))=0</formula>
    </cfRule>
  </conditionalFormatting>
  <conditionalFormatting sqref="M115:Q118">
    <cfRule type="containsBlanks" dxfId="249" priority="195">
      <formula>LEN(TRIM(M115))=0</formula>
    </cfRule>
  </conditionalFormatting>
  <conditionalFormatting sqref="M118:Q118">
    <cfRule type="containsBlanks" dxfId="248" priority="192">
      <formula>LEN(TRIM(M118))=0</formula>
    </cfRule>
  </conditionalFormatting>
  <conditionalFormatting sqref="T10:AE10">
    <cfRule type="cellIs" dxfId="247" priority="180" operator="notEqual">
      <formula>0</formula>
    </cfRule>
  </conditionalFormatting>
  <conditionalFormatting sqref="T10:AE10">
    <cfRule type="notContainsBlanks" dxfId="246" priority="179">
      <formula>LEN(TRIM(T10))&gt;0</formula>
    </cfRule>
  </conditionalFormatting>
  <conditionalFormatting sqref="AF10:AQ10">
    <cfRule type="cellIs" dxfId="245" priority="140" operator="notEqual">
      <formula>0</formula>
    </cfRule>
  </conditionalFormatting>
  <conditionalFormatting sqref="AF10:AQ10">
    <cfRule type="notContainsBlanks" dxfId="244" priority="139">
      <formula>LEN(TRIM(AF10))&gt;0</formula>
    </cfRule>
  </conditionalFormatting>
  <conditionalFormatting sqref="P24:P29">
    <cfRule type="containsBlanks" dxfId="243" priority="104">
      <formula>LEN(TRIM(P24))=0</formula>
    </cfRule>
  </conditionalFormatting>
  <conditionalFormatting sqref="N88">
    <cfRule type="containsBlanks" dxfId="242" priority="96">
      <formula>LEN(TRIM(N88))=0</formula>
    </cfRule>
  </conditionalFormatting>
  <conditionalFormatting sqref="R113:R114">
    <cfRule type="containsBlanks" dxfId="241" priority="95">
      <formula>LEN(TRIM(R113))=0</formula>
    </cfRule>
  </conditionalFormatting>
  <conditionalFormatting sqref="R115:R118">
    <cfRule type="containsBlanks" dxfId="240" priority="94">
      <formula>LEN(TRIM(R115))=0</formula>
    </cfRule>
  </conditionalFormatting>
  <conditionalFormatting sqref="R118">
    <cfRule type="containsBlanks" dxfId="239" priority="93">
      <formula>LEN(TRIM(R118))=0</formula>
    </cfRule>
  </conditionalFormatting>
  <conditionalFormatting sqref="M36:M43">
    <cfRule type="containsBlanks" dxfId="238" priority="92">
      <formula>LEN(TRIM(M36))=0</formula>
    </cfRule>
  </conditionalFormatting>
  <conditionalFormatting sqref="P19:P22">
    <cfRule type="containsBlanks" dxfId="237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6" priority="90">
      <formula>LEN(TRIM(T15))=0</formula>
    </cfRule>
  </conditionalFormatting>
  <conditionalFormatting sqref="U68:AE68 U61:AA61 AC61:AE61 Y69">
    <cfRule type="containsBlanks" dxfId="235" priority="89">
      <formula>LEN(TRIM(U61))=0</formula>
    </cfRule>
  </conditionalFormatting>
  <conditionalFormatting sqref="U82:AE82">
    <cfRule type="containsBlanks" dxfId="234" priority="88">
      <formula>LEN(TRIM(U82))=0</formula>
    </cfRule>
  </conditionalFormatting>
  <conditionalFormatting sqref="U44:AE44">
    <cfRule type="containsBlanks" dxfId="233" priority="78">
      <formula>LEN(TRIM(U44))=0</formula>
    </cfRule>
  </conditionalFormatting>
  <conditionalFormatting sqref="U72:AE72">
    <cfRule type="containsBlanks" dxfId="232" priority="87">
      <formula>LEN(TRIM(U72))=0</formula>
    </cfRule>
  </conditionalFormatting>
  <conditionalFormatting sqref="AA45:AA46">
    <cfRule type="containsBlanks" dxfId="231" priority="77">
      <formula>LEN(TRIM(AA45))=0</formula>
    </cfRule>
  </conditionalFormatting>
  <conditionalFormatting sqref="Y90">
    <cfRule type="containsBlanks" dxfId="230" priority="66">
      <formula>LEN(TRIM(Y90))=0</formula>
    </cfRule>
  </conditionalFormatting>
  <conditionalFormatting sqref="U106:AE106">
    <cfRule type="containsBlanks" dxfId="229" priority="86">
      <formula>LEN(TRIM(U106))=0</formula>
    </cfRule>
  </conditionalFormatting>
  <conditionalFormatting sqref="AD64">
    <cfRule type="containsBlanks" dxfId="228" priority="75">
      <formula>LEN(TRIM(AD64))=0</formula>
    </cfRule>
  </conditionalFormatting>
  <conditionalFormatting sqref="U92:AE93 U99:AE99">
    <cfRule type="containsBlanks" dxfId="227" priority="85">
      <formula>LEN(TRIM(U92))=0</formula>
    </cfRule>
  </conditionalFormatting>
  <conditionalFormatting sqref="Y70:Y71">
    <cfRule type="containsBlanks" dxfId="226" priority="74">
      <formula>LEN(TRIM(Y70))=0</formula>
    </cfRule>
  </conditionalFormatting>
  <conditionalFormatting sqref="AD98">
    <cfRule type="containsBlanks" dxfId="225" priority="62">
      <formula>LEN(TRIM(AD98))=0</formula>
    </cfRule>
  </conditionalFormatting>
  <conditionalFormatting sqref="Y30">
    <cfRule type="containsBlanks" dxfId="224" priority="84">
      <formula>LEN(TRIM(Y30))=0</formula>
    </cfRule>
  </conditionalFormatting>
  <conditionalFormatting sqref="AB61">
    <cfRule type="containsBlanks" dxfId="223" priority="83">
      <formula>LEN(TRIM(AB61))=0</formula>
    </cfRule>
  </conditionalFormatting>
  <conditionalFormatting sqref="U23:AE23">
    <cfRule type="containsBlanks" dxfId="222" priority="82">
      <formula>LEN(TRIM(U23))=0</formula>
    </cfRule>
  </conditionalFormatting>
  <conditionalFormatting sqref="U87:AE87">
    <cfRule type="containsBlanks" dxfId="221" priority="81">
      <formula>LEN(TRIM(U87))=0</formula>
    </cfRule>
  </conditionalFormatting>
  <conditionalFormatting sqref="U83:V83">
    <cfRule type="containsBlanks" dxfId="220" priority="69">
      <formula>LEN(TRIM(U83))=0</formula>
    </cfRule>
  </conditionalFormatting>
  <conditionalFormatting sqref="U84:V84">
    <cfRule type="containsBlanks" dxfId="219" priority="68">
      <formula>LEN(TRIM(U84))=0</formula>
    </cfRule>
  </conditionalFormatting>
  <conditionalFormatting sqref="X31 AB31:AB34 X33">
    <cfRule type="containsBlanks" dxfId="218" priority="80">
      <formula>LEN(TRIM(X31))=0</formula>
    </cfRule>
  </conditionalFormatting>
  <conditionalFormatting sqref="U89:AE89">
    <cfRule type="containsBlanks" dxfId="217" priority="67">
      <formula>LEN(TRIM(U89))=0</formula>
    </cfRule>
  </conditionalFormatting>
  <conditionalFormatting sqref="AA36:AA43">
    <cfRule type="containsBlanks" dxfId="216" priority="79">
      <formula>LEN(TRIM(AA36))=0</formula>
    </cfRule>
  </conditionalFormatting>
  <conditionalFormatting sqref="Y51:Y53">
    <cfRule type="containsBlanks" dxfId="215" priority="76">
      <formula>LEN(TRIM(Y51))=0</formula>
    </cfRule>
  </conditionalFormatting>
  <conditionalFormatting sqref="AC73:AC74 AC79:AC80">
    <cfRule type="containsBlanks" dxfId="214" priority="73">
      <formula>LEN(TRIM(AC73))=0</formula>
    </cfRule>
  </conditionalFormatting>
  <conditionalFormatting sqref="AC75:AC77">
    <cfRule type="containsBlanks" dxfId="213" priority="72">
      <formula>LEN(TRIM(AC75))=0</formula>
    </cfRule>
  </conditionalFormatting>
  <conditionalFormatting sqref="AC78">
    <cfRule type="containsBlanks" dxfId="212" priority="71">
      <formula>LEN(TRIM(AC78))=0</formula>
    </cfRule>
  </conditionalFormatting>
  <conditionalFormatting sqref="U85:V85">
    <cfRule type="containsBlanks" dxfId="211" priority="70">
      <formula>LEN(TRIM(U85))=0</formula>
    </cfRule>
  </conditionalFormatting>
  <conditionalFormatting sqref="AD94">
    <cfRule type="containsBlanks" dxfId="210" priority="65">
      <formula>LEN(TRIM(AD94))=0</formula>
    </cfRule>
  </conditionalFormatting>
  <conditionalFormatting sqref="U95:AE95">
    <cfRule type="containsBlanks" dxfId="209" priority="64">
      <formula>LEN(TRIM(U95))=0</formula>
    </cfRule>
  </conditionalFormatting>
  <conditionalFormatting sqref="AD96:AD97">
    <cfRule type="containsBlanks" dxfId="208" priority="63">
      <formula>LEN(TRIM(AD96))=0</formula>
    </cfRule>
  </conditionalFormatting>
  <conditionalFormatting sqref="AD100">
    <cfRule type="containsBlanks" dxfId="207" priority="61">
      <formula>LEN(TRIM(AD100))=0</formula>
    </cfRule>
  </conditionalFormatting>
  <conditionalFormatting sqref="AD101">
    <cfRule type="containsBlanks" dxfId="206" priority="60">
      <formula>LEN(TRIM(AD101))=0</formula>
    </cfRule>
  </conditionalFormatting>
  <conditionalFormatting sqref="AE107">
    <cfRule type="containsBlanks" dxfId="205" priority="59">
      <formula>LEN(TRIM(AE107))=0</formula>
    </cfRule>
  </conditionalFormatting>
  <conditionalFormatting sqref="Y113:AC114">
    <cfRule type="containsBlanks" dxfId="204" priority="58">
      <formula>LEN(TRIM(Y113))=0</formula>
    </cfRule>
  </conditionalFormatting>
  <conditionalFormatting sqref="Y115:AC118">
    <cfRule type="containsBlanks" dxfId="203" priority="57">
      <formula>LEN(TRIM(Y115))=0</formula>
    </cfRule>
  </conditionalFormatting>
  <conditionalFormatting sqref="Y118:AC118">
    <cfRule type="containsBlanks" dxfId="202" priority="56">
      <formula>LEN(TRIM(Y118))=0</formula>
    </cfRule>
  </conditionalFormatting>
  <conditionalFormatting sqref="AB24:AB29">
    <cfRule type="containsBlanks" dxfId="201" priority="55">
      <formula>LEN(TRIM(AB24))=0</formula>
    </cfRule>
  </conditionalFormatting>
  <conditionalFormatting sqref="Z88">
    <cfRule type="containsBlanks" dxfId="200" priority="54">
      <formula>LEN(TRIM(Z88))=0</formula>
    </cfRule>
  </conditionalFormatting>
  <conditionalFormatting sqref="AD113:AD114">
    <cfRule type="containsBlanks" dxfId="199" priority="53">
      <formula>LEN(TRIM(AD113))=0</formula>
    </cfRule>
  </conditionalFormatting>
  <conditionalFormatting sqref="AD115:AD118">
    <cfRule type="containsBlanks" dxfId="198" priority="52">
      <formula>LEN(TRIM(AD115))=0</formula>
    </cfRule>
  </conditionalFormatting>
  <conditionalFormatting sqref="AD118">
    <cfRule type="containsBlanks" dxfId="197" priority="51">
      <formula>LEN(TRIM(AD118))=0</formula>
    </cfRule>
  </conditionalFormatting>
  <conditionalFormatting sqref="Y36:Y43">
    <cfRule type="containsBlanks" dxfId="196" priority="50">
      <formula>LEN(TRIM(Y36))=0</formula>
    </cfRule>
  </conditionalFormatting>
  <conditionalFormatting sqref="AB19:AB22">
    <cfRule type="containsBlanks" dxfId="195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4" priority="48">
      <formula>LEN(TRIM(AF15))=0</formula>
    </cfRule>
  </conditionalFormatting>
  <conditionalFormatting sqref="AG68:AQ68 AG61:AM61 AO61:AQ61 AK69">
    <cfRule type="containsBlanks" dxfId="193" priority="47">
      <formula>LEN(TRIM(AG61))=0</formula>
    </cfRule>
  </conditionalFormatting>
  <conditionalFormatting sqref="AG82:AQ82">
    <cfRule type="containsBlanks" dxfId="192" priority="46">
      <formula>LEN(TRIM(AG82))=0</formula>
    </cfRule>
  </conditionalFormatting>
  <conditionalFormatting sqref="AG44:AQ44">
    <cfRule type="containsBlanks" dxfId="191" priority="36">
      <formula>LEN(TRIM(AG44))=0</formula>
    </cfRule>
  </conditionalFormatting>
  <conditionalFormatting sqref="AG72:AQ72">
    <cfRule type="containsBlanks" dxfId="190" priority="45">
      <formula>LEN(TRIM(AG72))=0</formula>
    </cfRule>
  </conditionalFormatting>
  <conditionalFormatting sqref="AM45:AM46">
    <cfRule type="containsBlanks" dxfId="189" priority="35">
      <formula>LEN(TRIM(AM45))=0</formula>
    </cfRule>
  </conditionalFormatting>
  <conditionalFormatting sqref="AK90">
    <cfRule type="containsBlanks" dxfId="188" priority="24">
      <formula>LEN(TRIM(AK90))=0</formula>
    </cfRule>
  </conditionalFormatting>
  <conditionalFormatting sqref="AG106:AQ106">
    <cfRule type="containsBlanks" dxfId="187" priority="44">
      <formula>LEN(TRIM(AG106))=0</formula>
    </cfRule>
  </conditionalFormatting>
  <conditionalFormatting sqref="AP64">
    <cfRule type="containsBlanks" dxfId="186" priority="33">
      <formula>LEN(TRIM(AP64))=0</formula>
    </cfRule>
  </conditionalFormatting>
  <conditionalFormatting sqref="AG92:AQ93 AG99:AQ99">
    <cfRule type="containsBlanks" dxfId="185" priority="43">
      <formula>LEN(TRIM(AG92))=0</formula>
    </cfRule>
  </conditionalFormatting>
  <conditionalFormatting sqref="AK70:AK71">
    <cfRule type="containsBlanks" dxfId="184" priority="32">
      <formula>LEN(TRIM(AK70))=0</formula>
    </cfRule>
  </conditionalFormatting>
  <conditionalFormatting sqref="AP98">
    <cfRule type="containsBlanks" dxfId="183" priority="20">
      <formula>LEN(TRIM(AP98))=0</formula>
    </cfRule>
  </conditionalFormatting>
  <conditionalFormatting sqref="AK30">
    <cfRule type="containsBlanks" dxfId="182" priority="42">
      <formula>LEN(TRIM(AK30))=0</formula>
    </cfRule>
  </conditionalFormatting>
  <conditionalFormatting sqref="AN61">
    <cfRule type="containsBlanks" dxfId="181" priority="41">
      <formula>LEN(TRIM(AN61))=0</formula>
    </cfRule>
  </conditionalFormatting>
  <conditionalFormatting sqref="AG23:AQ23">
    <cfRule type="containsBlanks" dxfId="180" priority="40">
      <formula>LEN(TRIM(AG23))=0</formula>
    </cfRule>
  </conditionalFormatting>
  <conditionalFormatting sqref="AG87:AQ87">
    <cfRule type="containsBlanks" dxfId="179" priority="39">
      <formula>LEN(TRIM(AG87))=0</formula>
    </cfRule>
  </conditionalFormatting>
  <conditionalFormatting sqref="AG83:AH83">
    <cfRule type="containsBlanks" dxfId="178" priority="27">
      <formula>LEN(TRIM(AG83))=0</formula>
    </cfRule>
  </conditionalFormatting>
  <conditionalFormatting sqref="AG84:AH84">
    <cfRule type="containsBlanks" dxfId="177" priority="26">
      <formula>LEN(TRIM(AG84))=0</formula>
    </cfRule>
  </conditionalFormatting>
  <conditionalFormatting sqref="AJ31 AN31:AN34 AJ33">
    <cfRule type="containsBlanks" dxfId="176" priority="38">
      <formula>LEN(TRIM(AJ31))=0</formula>
    </cfRule>
  </conditionalFormatting>
  <conditionalFormatting sqref="AG89:AQ89">
    <cfRule type="containsBlanks" dxfId="175" priority="25">
      <formula>LEN(TRIM(AG89))=0</formula>
    </cfRule>
  </conditionalFormatting>
  <conditionalFormatting sqref="AM36:AM43">
    <cfRule type="containsBlanks" dxfId="174" priority="37">
      <formula>LEN(TRIM(AM36))=0</formula>
    </cfRule>
  </conditionalFormatting>
  <conditionalFormatting sqref="AK51:AK53">
    <cfRule type="containsBlanks" dxfId="173" priority="34">
      <formula>LEN(TRIM(AK51))=0</formula>
    </cfRule>
  </conditionalFormatting>
  <conditionalFormatting sqref="AO73:AO74 AO79:AO80">
    <cfRule type="containsBlanks" dxfId="172" priority="31">
      <formula>LEN(TRIM(AO73))=0</formula>
    </cfRule>
  </conditionalFormatting>
  <conditionalFormatting sqref="AO75:AO77">
    <cfRule type="containsBlanks" dxfId="171" priority="30">
      <formula>LEN(TRIM(AO75))=0</formula>
    </cfRule>
  </conditionalFormatting>
  <conditionalFormatting sqref="AO78">
    <cfRule type="containsBlanks" dxfId="170" priority="29">
      <formula>LEN(TRIM(AO78))=0</formula>
    </cfRule>
  </conditionalFormatting>
  <conditionalFormatting sqref="AG85:AH85">
    <cfRule type="containsBlanks" dxfId="169" priority="28">
      <formula>LEN(TRIM(AG85))=0</formula>
    </cfRule>
  </conditionalFormatting>
  <conditionalFormatting sqref="AP94">
    <cfRule type="containsBlanks" dxfId="168" priority="23">
      <formula>LEN(TRIM(AP94))=0</formula>
    </cfRule>
  </conditionalFormatting>
  <conditionalFormatting sqref="AG95:AQ95">
    <cfRule type="containsBlanks" dxfId="167" priority="22">
      <formula>LEN(TRIM(AG95))=0</formula>
    </cfRule>
  </conditionalFormatting>
  <conditionalFormatting sqref="AP96:AP97">
    <cfRule type="containsBlanks" dxfId="166" priority="21">
      <formula>LEN(TRIM(AP96))=0</formula>
    </cfRule>
  </conditionalFormatting>
  <conditionalFormatting sqref="AP100">
    <cfRule type="containsBlanks" dxfId="165" priority="19">
      <formula>LEN(TRIM(AP100))=0</formula>
    </cfRule>
  </conditionalFormatting>
  <conditionalFormatting sqref="AP101">
    <cfRule type="containsBlanks" dxfId="164" priority="18">
      <formula>LEN(TRIM(AP101))=0</formula>
    </cfRule>
  </conditionalFormatting>
  <conditionalFormatting sqref="AQ107">
    <cfRule type="containsBlanks" dxfId="163" priority="17">
      <formula>LEN(TRIM(AQ107))=0</formula>
    </cfRule>
  </conditionalFormatting>
  <conditionalFormatting sqref="AK113:AO114">
    <cfRule type="containsBlanks" dxfId="162" priority="16">
      <formula>LEN(TRIM(AK113))=0</formula>
    </cfRule>
  </conditionalFormatting>
  <conditionalFormatting sqref="AK115:AO118">
    <cfRule type="containsBlanks" dxfId="161" priority="15">
      <formula>LEN(TRIM(AK115))=0</formula>
    </cfRule>
  </conditionalFormatting>
  <conditionalFormatting sqref="AK118:AO118">
    <cfRule type="containsBlanks" dxfId="160" priority="14">
      <formula>LEN(TRIM(AK118))=0</formula>
    </cfRule>
  </conditionalFormatting>
  <conditionalFormatting sqref="AN24:AN29">
    <cfRule type="containsBlanks" dxfId="159" priority="13">
      <formula>LEN(TRIM(AN24))=0</formula>
    </cfRule>
  </conditionalFormatting>
  <conditionalFormatting sqref="AL88">
    <cfRule type="containsBlanks" dxfId="158" priority="12">
      <formula>LEN(TRIM(AL88))=0</formula>
    </cfRule>
  </conditionalFormatting>
  <conditionalFormatting sqref="AP113:AP114">
    <cfRule type="containsBlanks" dxfId="157" priority="11">
      <formula>LEN(TRIM(AP113))=0</formula>
    </cfRule>
  </conditionalFormatting>
  <conditionalFormatting sqref="AP115:AP118">
    <cfRule type="containsBlanks" dxfId="156" priority="10">
      <formula>LEN(TRIM(AP115))=0</formula>
    </cfRule>
  </conditionalFormatting>
  <conditionalFormatting sqref="AP118">
    <cfRule type="containsBlanks" dxfId="155" priority="9">
      <formula>LEN(TRIM(AP118))=0</formula>
    </cfRule>
  </conditionalFormatting>
  <conditionalFormatting sqref="AK36:AK43">
    <cfRule type="containsBlanks" dxfId="154" priority="8">
      <formula>LEN(TRIM(AK36))=0</formula>
    </cfRule>
  </conditionalFormatting>
  <conditionalFormatting sqref="AN19:AN22">
    <cfRule type="containsBlanks" dxfId="153" priority="7">
      <formula>LEN(TRIM(AN19))=0</formula>
    </cfRule>
  </conditionalFormatting>
  <conditionalFormatting sqref="K36:K37">
    <cfRule type="containsBlanks" dxfId="152" priority="6">
      <formula>LEN(TRIM(K36))=0</formula>
    </cfRule>
  </conditionalFormatting>
  <conditionalFormatting sqref="W36:W37">
    <cfRule type="containsBlanks" dxfId="151" priority="5">
      <formula>LEN(TRIM(W36))=0</formula>
    </cfRule>
  </conditionalFormatting>
  <conditionalFormatting sqref="AI36:AI37">
    <cfRule type="containsBlanks" dxfId="150" priority="4">
      <formula>LEN(TRIM(AI36))=0</formula>
    </cfRule>
  </conditionalFormatting>
  <conditionalFormatting sqref="O47:O48">
    <cfRule type="containsBlanks" dxfId="149" priority="3">
      <formula>LEN(TRIM(O47))=0</formula>
    </cfRule>
  </conditionalFormatting>
  <conditionalFormatting sqref="AA47:AA48">
    <cfRule type="containsBlanks" dxfId="148" priority="2">
      <formula>LEN(TRIM(AA47))=0</formula>
    </cfRule>
  </conditionalFormatting>
  <conditionalFormatting sqref="AM47:AM48">
    <cfRule type="containsBlanks" dxfId="147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="90" zoomScaleNormal="90" workbookViewId="0">
      <pane xSplit="7" ySplit="14" topLeftCell="AF160" activePane="bottomRight" state="frozen"/>
      <selection activeCell="A31" sqref="A31"/>
      <selection pane="topRight" activeCell="A31" sqref="A31"/>
      <selection pane="bottomLeft" activeCell="A31" sqref="A31"/>
      <selection pane="bottomRight" activeCell="AL165" sqref="AL165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7.45" x14ac:dyDescent="0.3">
      <c r="A2" s="485" t="s">
        <v>37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7.45" x14ac:dyDescent="0.3">
      <c r="A4" s="485" t="s">
        <v>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3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5"/>
      <c r="B7" s="245"/>
      <c r="C7" s="245"/>
      <c r="D7" s="246"/>
      <c r="E7" s="246"/>
      <c r="F7" s="246"/>
      <c r="G7" s="246"/>
      <c r="H7" s="247"/>
      <c r="I7" s="571" t="s">
        <v>110</v>
      </c>
      <c r="J7" s="572" t="s">
        <v>110</v>
      </c>
      <c r="K7" s="573"/>
      <c r="L7" s="571" t="s">
        <v>111</v>
      </c>
      <c r="M7" s="572"/>
      <c r="N7" s="572"/>
      <c r="O7" s="572"/>
      <c r="P7" s="572"/>
      <c r="Q7" s="572"/>
      <c r="R7" s="572"/>
      <c r="S7" s="573"/>
      <c r="T7" s="272"/>
      <c r="U7" s="571" t="s">
        <v>110</v>
      </c>
      <c r="V7" s="572" t="s">
        <v>110</v>
      </c>
      <c r="W7" s="573"/>
      <c r="X7" s="571" t="s">
        <v>111</v>
      </c>
      <c r="Y7" s="572"/>
      <c r="Z7" s="572"/>
      <c r="AA7" s="572"/>
      <c r="AB7" s="572"/>
      <c r="AC7" s="572"/>
      <c r="AD7" s="572"/>
      <c r="AE7" s="573"/>
      <c r="AF7" s="272"/>
      <c r="AG7" s="571" t="s">
        <v>110</v>
      </c>
      <c r="AH7" s="572" t="s">
        <v>110</v>
      </c>
      <c r="AI7" s="573"/>
      <c r="AJ7" s="571" t="s">
        <v>111</v>
      </c>
      <c r="AK7" s="572"/>
      <c r="AL7" s="572"/>
      <c r="AM7" s="572"/>
      <c r="AN7" s="572"/>
      <c r="AO7" s="572"/>
      <c r="AP7" s="572"/>
      <c r="AQ7" s="573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589" t="s">
        <v>47</v>
      </c>
      <c r="B8" s="590"/>
      <c r="C8" s="590"/>
      <c r="D8" s="590" t="s">
        <v>40</v>
      </c>
      <c r="E8" s="590"/>
      <c r="F8" s="590"/>
      <c r="G8" s="593"/>
      <c r="H8" s="595" t="str">
        <f>'1. Sažetak'!G20</f>
        <v>PLAN 
2018.</v>
      </c>
      <c r="I8" s="321" t="s">
        <v>155</v>
      </c>
      <c r="J8" s="120" t="s">
        <v>97</v>
      </c>
      <c r="K8" s="319" t="s">
        <v>157</v>
      </c>
      <c r="L8" s="322" t="s">
        <v>98</v>
      </c>
      <c r="M8" s="115" t="s">
        <v>82</v>
      </c>
      <c r="N8" s="115" t="s">
        <v>41</v>
      </c>
      <c r="O8" s="115" t="s">
        <v>159</v>
      </c>
      <c r="P8" s="115" t="s">
        <v>156</v>
      </c>
      <c r="Q8" s="115" t="s">
        <v>42</v>
      </c>
      <c r="R8" s="115" t="s">
        <v>43</v>
      </c>
      <c r="S8" s="116" t="s">
        <v>44</v>
      </c>
      <c r="T8" s="522" t="str">
        <f>'1. Sažetak'!H20</f>
        <v>PROJEKCIJA 2019.</v>
      </c>
      <c r="U8" s="321" t="s">
        <v>155</v>
      </c>
      <c r="V8" s="120" t="s">
        <v>97</v>
      </c>
      <c r="W8" s="319" t="s">
        <v>157</v>
      </c>
      <c r="X8" s="322" t="s">
        <v>98</v>
      </c>
      <c r="Y8" s="115" t="s">
        <v>82</v>
      </c>
      <c r="Z8" s="115" t="s">
        <v>41</v>
      </c>
      <c r="AA8" s="115" t="s">
        <v>159</v>
      </c>
      <c r="AB8" s="115" t="s">
        <v>156</v>
      </c>
      <c r="AC8" s="115" t="s">
        <v>42</v>
      </c>
      <c r="AD8" s="115" t="s">
        <v>43</v>
      </c>
      <c r="AE8" s="116" t="s">
        <v>44</v>
      </c>
      <c r="AF8" s="533" t="str">
        <f>'1. Sažetak'!I20</f>
        <v>PROJEKCIJA 2020.</v>
      </c>
      <c r="AG8" s="321" t="s">
        <v>155</v>
      </c>
      <c r="AH8" s="120" t="s">
        <v>97</v>
      </c>
      <c r="AI8" s="319" t="s">
        <v>157</v>
      </c>
      <c r="AJ8" s="322" t="s">
        <v>98</v>
      </c>
      <c r="AK8" s="115" t="s">
        <v>82</v>
      </c>
      <c r="AL8" s="115" t="s">
        <v>41</v>
      </c>
      <c r="AM8" s="115" t="s">
        <v>159</v>
      </c>
      <c r="AN8" s="115" t="s">
        <v>156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 x14ac:dyDescent="0.3">
      <c r="A9" s="591"/>
      <c r="B9" s="592"/>
      <c r="C9" s="592"/>
      <c r="D9" s="592"/>
      <c r="E9" s="592"/>
      <c r="F9" s="592"/>
      <c r="G9" s="594"/>
      <c r="H9" s="596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23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34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 x14ac:dyDescent="0.35">
      <c r="A10" s="582">
        <v>1</v>
      </c>
      <c r="B10" s="583"/>
      <c r="C10" s="583"/>
      <c r="D10" s="583"/>
      <c r="E10" s="583"/>
      <c r="F10" s="583"/>
      <c r="G10" s="583"/>
      <c r="H10" s="100" t="s">
        <v>160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160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160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 x14ac:dyDescent="0.3">
      <c r="A11" s="605"/>
      <c r="B11" s="606"/>
      <c r="C11" s="606"/>
      <c r="D11" s="606"/>
      <c r="E11" s="606"/>
      <c r="F11" s="606"/>
      <c r="G11" s="607"/>
      <c r="H11" s="167"/>
      <c r="I11" s="602">
        <f>SUM(I12:K12)</f>
        <v>851200</v>
      </c>
      <c r="J11" s="603">
        <f>SUM(J12:L12)</f>
        <v>6307800</v>
      </c>
      <c r="K11" s="604"/>
      <c r="L11" s="325">
        <f>L12</f>
        <v>5501600</v>
      </c>
      <c r="M11" s="603">
        <f>SUM(M12:S12)</f>
        <v>529870</v>
      </c>
      <c r="N11" s="603"/>
      <c r="O11" s="603"/>
      <c r="P11" s="603"/>
      <c r="Q11" s="603"/>
      <c r="R11" s="603"/>
      <c r="S11" s="604"/>
      <c r="T11" s="274"/>
      <c r="U11" s="602">
        <f>SUM(U12:W12)</f>
        <v>826200</v>
      </c>
      <c r="V11" s="603">
        <f>SUM(V12:X12)</f>
        <v>6282800</v>
      </c>
      <c r="W11" s="604"/>
      <c r="X11" s="325">
        <f>X12</f>
        <v>5501600</v>
      </c>
      <c r="Y11" s="603">
        <f>SUM(Y12:AE12)</f>
        <v>500000</v>
      </c>
      <c r="Z11" s="603"/>
      <c r="AA11" s="603"/>
      <c r="AB11" s="603"/>
      <c r="AC11" s="603"/>
      <c r="AD11" s="603"/>
      <c r="AE11" s="604"/>
      <c r="AF11" s="280"/>
      <c r="AG11" s="602">
        <f>SUM(AG12:AI12)</f>
        <v>826200</v>
      </c>
      <c r="AH11" s="603">
        <f>SUM(AH12:AJ12)</f>
        <v>6282800</v>
      </c>
      <c r="AI11" s="604"/>
      <c r="AJ11" s="325">
        <f>AJ12</f>
        <v>5501600</v>
      </c>
      <c r="AK11" s="603">
        <f>SUM(AK12:AQ12)</f>
        <v>500000</v>
      </c>
      <c r="AL11" s="603"/>
      <c r="AM11" s="603"/>
      <c r="AN11" s="603"/>
      <c r="AO11" s="603"/>
      <c r="AP11" s="603"/>
      <c r="AQ11" s="604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 x14ac:dyDescent="0.3">
      <c r="A12" s="235"/>
      <c r="B12" s="584" t="str">
        <f>'1. Sažetak'!B6:E6</f>
        <v>OSNOVNA ŠKOLA VIDOVEC</v>
      </c>
      <c r="C12" s="584"/>
      <c r="D12" s="584"/>
      <c r="E12" s="584"/>
      <c r="F12" s="584"/>
      <c r="G12" s="584"/>
      <c r="H12" s="132">
        <f>SUM(I12:S12)</f>
        <v>6882670</v>
      </c>
      <c r="I12" s="133">
        <f t="shared" ref="I12:S12" si="0">I121+I54+I16+I158</f>
        <v>45000</v>
      </c>
      <c r="J12" s="310">
        <f t="shared" si="0"/>
        <v>806200</v>
      </c>
      <c r="K12" s="134">
        <f t="shared" si="0"/>
        <v>0</v>
      </c>
      <c r="L12" s="326">
        <f t="shared" si="0"/>
        <v>5501600</v>
      </c>
      <c r="M12" s="135">
        <f t="shared" si="0"/>
        <v>40000</v>
      </c>
      <c r="N12" s="136">
        <f t="shared" si="0"/>
        <v>440000</v>
      </c>
      <c r="O12" s="136">
        <f t="shared" si="0"/>
        <v>0</v>
      </c>
      <c r="P12" s="136">
        <f t="shared" si="0"/>
        <v>49870</v>
      </c>
      <c r="Q12" s="136">
        <f t="shared" si="0"/>
        <v>0</v>
      </c>
      <c r="R12" s="136">
        <f t="shared" si="0"/>
        <v>0</v>
      </c>
      <c r="S12" s="134">
        <f t="shared" si="0"/>
        <v>0</v>
      </c>
      <c r="T12" s="275">
        <f>SUM(U12:AE12)</f>
        <v>6827800</v>
      </c>
      <c r="U12" s="133">
        <f t="shared" ref="U12:AE12" si="1">U121+U54+U16+U158</f>
        <v>45000</v>
      </c>
      <c r="V12" s="310">
        <f t="shared" si="1"/>
        <v>781200</v>
      </c>
      <c r="W12" s="134">
        <f t="shared" si="1"/>
        <v>0</v>
      </c>
      <c r="X12" s="326">
        <f t="shared" si="1"/>
        <v>5501600</v>
      </c>
      <c r="Y12" s="135">
        <f t="shared" si="1"/>
        <v>40000</v>
      </c>
      <c r="Z12" s="136">
        <f t="shared" si="1"/>
        <v>440000</v>
      </c>
      <c r="AA12" s="136">
        <f t="shared" si="1"/>
        <v>0</v>
      </c>
      <c r="AB12" s="136">
        <f t="shared" si="1"/>
        <v>20000</v>
      </c>
      <c r="AC12" s="136">
        <f t="shared" si="1"/>
        <v>0</v>
      </c>
      <c r="AD12" s="136">
        <f t="shared" si="1"/>
        <v>0</v>
      </c>
      <c r="AE12" s="134">
        <f t="shared" si="1"/>
        <v>0</v>
      </c>
      <c r="AF12" s="281">
        <f>SUM(AG12:AQ12)</f>
        <v>6827800</v>
      </c>
      <c r="AG12" s="133">
        <f t="shared" ref="AG12:AQ12" si="2">AG121+AG54+AG16+AG158</f>
        <v>45000</v>
      </c>
      <c r="AH12" s="310">
        <f t="shared" si="2"/>
        <v>781200</v>
      </c>
      <c r="AI12" s="134">
        <f t="shared" si="2"/>
        <v>0</v>
      </c>
      <c r="AJ12" s="326">
        <f t="shared" si="2"/>
        <v>5501600</v>
      </c>
      <c r="AK12" s="135">
        <f t="shared" si="2"/>
        <v>40000</v>
      </c>
      <c r="AL12" s="136">
        <f t="shared" si="2"/>
        <v>440000</v>
      </c>
      <c r="AM12" s="136">
        <f t="shared" si="2"/>
        <v>0</v>
      </c>
      <c r="AN12" s="136">
        <f t="shared" si="2"/>
        <v>20000</v>
      </c>
      <c r="AO12" s="136">
        <f t="shared" si="2"/>
        <v>0</v>
      </c>
      <c r="AP12" s="136">
        <f t="shared" si="2"/>
        <v>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13.9" x14ac:dyDescent="0.3">
      <c r="A13" s="597" t="s">
        <v>85</v>
      </c>
      <c r="B13" s="598"/>
      <c r="C13" s="598"/>
      <c r="D13" s="598"/>
      <c r="E13" s="598"/>
      <c r="F13" s="598"/>
      <c r="G13" s="599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 x14ac:dyDescent="0.3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 x14ac:dyDescent="0.3">
      <c r="A15" s="600" t="s">
        <v>73</v>
      </c>
      <c r="B15" s="601"/>
      <c r="C15" s="601"/>
      <c r="D15" s="601"/>
      <c r="E15" s="601"/>
      <c r="F15" s="601"/>
      <c r="G15" s="601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 x14ac:dyDescent="0.3">
      <c r="A16" s="558" t="s">
        <v>100</v>
      </c>
      <c r="B16" s="559"/>
      <c r="C16" s="559"/>
      <c r="D16" s="580" t="s">
        <v>101</v>
      </c>
      <c r="E16" s="580"/>
      <c r="F16" s="580"/>
      <c r="G16" s="581"/>
      <c r="H16" s="97">
        <f>SUM(I16:S16)</f>
        <v>0</v>
      </c>
      <c r="I16" s="98">
        <f>I17+I42</f>
        <v>0</v>
      </c>
      <c r="J16" s="312">
        <f t="shared" ref="J16:S16" si="3">J17+J42</f>
        <v>0</v>
      </c>
      <c r="K16" s="127">
        <f t="shared" si="3"/>
        <v>0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0</v>
      </c>
      <c r="U16" s="98">
        <f t="shared" ref="U16:AE16" si="5">U17+U42</f>
        <v>0</v>
      </c>
      <c r="V16" s="312">
        <f t="shared" si="5"/>
        <v>0</v>
      </c>
      <c r="W16" s="127">
        <f t="shared" si="5"/>
        <v>0</v>
      </c>
      <c r="X16" s="328">
        <f t="shared" si="5"/>
        <v>0</v>
      </c>
      <c r="Y16" s="124">
        <f t="shared" si="5"/>
        <v>0</v>
      </c>
      <c r="Z16" s="99">
        <f t="shared" si="5"/>
        <v>0</v>
      </c>
      <c r="AA16" s="99">
        <f t="shared" ref="AA16" si="6">AA17+AA42</f>
        <v>0</v>
      </c>
      <c r="AB16" s="99">
        <f t="shared" si="5"/>
        <v>0</v>
      </c>
      <c r="AC16" s="99">
        <f t="shared" si="5"/>
        <v>0</v>
      </c>
      <c r="AD16" s="99">
        <f t="shared" si="5"/>
        <v>0</v>
      </c>
      <c r="AE16" s="127">
        <f t="shared" si="5"/>
        <v>0</v>
      </c>
      <c r="AF16" s="283">
        <f>SUM(AG16:AQ16)</f>
        <v>0</v>
      </c>
      <c r="AG16" s="98">
        <f t="shared" ref="AG16:AQ16" si="7">AG17+AG42</f>
        <v>0</v>
      </c>
      <c r="AH16" s="312">
        <f t="shared" si="7"/>
        <v>0</v>
      </c>
      <c r="AI16" s="127">
        <f t="shared" si="7"/>
        <v>0</v>
      </c>
      <c r="AJ16" s="328">
        <f t="shared" si="7"/>
        <v>0</v>
      </c>
      <c r="AK16" s="124">
        <f t="shared" si="7"/>
        <v>0</v>
      </c>
      <c r="AL16" s="99">
        <f t="shared" si="7"/>
        <v>0</v>
      </c>
      <c r="AM16" s="99">
        <f t="shared" ref="AM16" si="8">AM17+AM42</f>
        <v>0</v>
      </c>
      <c r="AN16" s="99">
        <f t="shared" si="7"/>
        <v>0</v>
      </c>
      <c r="AO16" s="99">
        <f t="shared" si="7"/>
        <v>0</v>
      </c>
      <c r="AP16" s="99">
        <f t="shared" si="7"/>
        <v>0</v>
      </c>
      <c r="AQ16" s="127">
        <f t="shared" si="7"/>
        <v>0</v>
      </c>
      <c r="AR16" s="214"/>
      <c r="AS16" s="341"/>
      <c r="AT16" s="551" t="s">
        <v>142</v>
      </c>
      <c r="AU16" s="551"/>
      <c r="AV16" s="551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 x14ac:dyDescent="0.25">
      <c r="A17" s="552" t="s">
        <v>124</v>
      </c>
      <c r="B17" s="553"/>
      <c r="C17" s="553"/>
      <c r="D17" s="554" t="s">
        <v>150</v>
      </c>
      <c r="E17" s="554"/>
      <c r="F17" s="554"/>
      <c r="G17" s="555"/>
      <c r="H17" s="83">
        <f>SUM(I17:S17)</f>
        <v>0</v>
      </c>
      <c r="I17" s="84">
        <f>I18+I30</f>
        <v>0</v>
      </c>
      <c r="J17" s="313">
        <f>J18+J30</f>
        <v>0</v>
      </c>
      <c r="K17" s="86">
        <f t="shared" ref="K17:S17" si="9">K18+K30</f>
        <v>0</v>
      </c>
      <c r="L17" s="329">
        <f t="shared" si="9"/>
        <v>0</v>
      </c>
      <c r="M17" s="125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68">
        <f>SUM(U17:AE17)</f>
        <v>0</v>
      </c>
      <c r="U17" s="84">
        <f>U18+U30</f>
        <v>0</v>
      </c>
      <c r="V17" s="313">
        <f>V18+V30</f>
        <v>0</v>
      </c>
      <c r="W17" s="86">
        <f t="shared" ref="W17:AE17" si="11">W18+W30</f>
        <v>0</v>
      </c>
      <c r="X17" s="329">
        <f t="shared" si="11"/>
        <v>0</v>
      </c>
      <c r="Y17" s="125">
        <f t="shared" si="11"/>
        <v>0</v>
      </c>
      <c r="Z17" s="85">
        <f t="shared" si="11"/>
        <v>0</v>
      </c>
      <c r="AA17" s="85">
        <f t="shared" ref="AA17" si="12">AA18+AA30</f>
        <v>0</v>
      </c>
      <c r="AB17" s="85">
        <f t="shared" si="11"/>
        <v>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84">
        <f>SUM(AG17:AQ17)</f>
        <v>0</v>
      </c>
      <c r="AG17" s="84">
        <f>AG18+AG30</f>
        <v>0</v>
      </c>
      <c r="AH17" s="313">
        <f>AH18+AH30</f>
        <v>0</v>
      </c>
      <c r="AI17" s="86">
        <f t="shared" ref="AI17:AQ17" si="13">AI18+AI30</f>
        <v>0</v>
      </c>
      <c r="AJ17" s="329">
        <f>AJ18+AJ30</f>
        <v>0</v>
      </c>
      <c r="AK17" s="125">
        <f t="shared" si="13"/>
        <v>0</v>
      </c>
      <c r="AL17" s="85">
        <f t="shared" si="13"/>
        <v>0</v>
      </c>
      <c r="AM17" s="85">
        <f t="shared" ref="AM17" si="14">AM18+AM30</f>
        <v>0</v>
      </c>
      <c r="AN17" s="85">
        <f t="shared" si="13"/>
        <v>0</v>
      </c>
      <c r="AO17" s="85">
        <f t="shared" si="13"/>
        <v>0</v>
      </c>
      <c r="AP17" s="85">
        <f t="shared" si="13"/>
        <v>0</v>
      </c>
      <c r="AQ17" s="86">
        <f t="shared" si="13"/>
        <v>0</v>
      </c>
      <c r="AR17" s="214"/>
      <c r="AS17" s="129"/>
      <c r="AT17" s="265" t="s">
        <v>99</v>
      </c>
      <c r="AU17" s="265" t="s">
        <v>121</v>
      </c>
      <c r="AV17" s="265" t="s">
        <v>170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 x14ac:dyDescent="0.3">
      <c r="A18" s="239">
        <v>3</v>
      </c>
      <c r="B18" s="68"/>
      <c r="C18" s="90"/>
      <c r="D18" s="543" t="s">
        <v>16</v>
      </c>
      <c r="E18" s="543"/>
      <c r="F18" s="543"/>
      <c r="G18" s="544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30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55">
        <f t="shared" ref="T18:T39" si="17">SUM(U18:AE18)</f>
        <v>0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30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0</v>
      </c>
      <c r="AB18" s="78">
        <f t="shared" ref="AB18" si="24">AB19+AB23+AB28</f>
        <v>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85">
        <f t="shared" ref="AF18:AF39" si="28">SUM(AG18:AQ18)</f>
        <v>0</v>
      </c>
      <c r="AG18" s="77">
        <f>AG19+AG23+AG28</f>
        <v>0</v>
      </c>
      <c r="AH18" s="61">
        <f t="shared" ref="AH18" si="29">AH19+AH23+AH28</f>
        <v>0</v>
      </c>
      <c r="AI18" s="79">
        <f t="shared" ref="AI18" si="30">AI19+AI23+AI28</f>
        <v>0</v>
      </c>
      <c r="AJ18" s="330">
        <f t="shared" ref="AJ18" si="31">AJ19+AJ23+AJ28</f>
        <v>0</v>
      </c>
      <c r="AK18" s="95">
        <f t="shared" ref="AK18" si="32">AK19+AK23+AK28</f>
        <v>0</v>
      </c>
      <c r="AL18" s="78">
        <f>AL19+AL23+AL28</f>
        <v>0</v>
      </c>
      <c r="AM18" s="78">
        <f t="shared" ref="AM18" si="33">AM19+AM23+AM28</f>
        <v>0</v>
      </c>
      <c r="AN18" s="78">
        <f t="shared" ref="AN18" si="34">AN19+AN23+AN28</f>
        <v>0</v>
      </c>
      <c r="AO18" s="78">
        <f t="shared" ref="AO18" si="35">AO19+AO23+AO28</f>
        <v>0</v>
      </c>
      <c r="AP18" s="78">
        <f t="shared" ref="AP18" si="36">AP19+AP23+AP28</f>
        <v>0</v>
      </c>
      <c r="AQ18" s="79">
        <f t="shared" ref="AQ18" si="37">AQ19+AQ23+AQ28</f>
        <v>0</v>
      </c>
      <c r="AR18" s="214"/>
      <c r="AS18" s="108">
        <v>311</v>
      </c>
      <c r="AT18" s="200">
        <f>SUMIFS($H$16:$H$163,$C$16:$C$163,$AS18)</f>
        <v>4491621</v>
      </c>
      <c r="AU18" s="200">
        <f>SUMIFS($T$16:$T$163,$C$16:$C$163,$AS18)</f>
        <v>4491621</v>
      </c>
      <c r="AV18" s="200">
        <f>SUMIFS($AF$16:$AF$163,$C$16:$C$163,$AS18)</f>
        <v>4491621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 x14ac:dyDescent="0.3">
      <c r="A19" s="549">
        <v>31</v>
      </c>
      <c r="B19" s="550"/>
      <c r="C19" s="90"/>
      <c r="D19" s="543" t="s">
        <v>0</v>
      </c>
      <c r="E19" s="543"/>
      <c r="F19" s="543"/>
      <c r="G19" s="544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30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40">
        <f t="shared" si="38"/>
        <v>0</v>
      </c>
      <c r="T19" s="271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30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40">
        <f t="shared" si="40"/>
        <v>0</v>
      </c>
      <c r="AF19" s="285">
        <f t="shared" si="28"/>
        <v>0</v>
      </c>
      <c r="AG19" s="77">
        <f>SUM(AG20:AG22)</f>
        <v>0</v>
      </c>
      <c r="AH19" s="61">
        <f>SUM(AH20:AH22)</f>
        <v>0</v>
      </c>
      <c r="AI19" s="79">
        <f t="shared" ref="AI19:AQ19" si="42">SUM(AI20:AI22)</f>
        <v>0</v>
      </c>
      <c r="AJ19" s="330">
        <f t="shared" si="42"/>
        <v>0</v>
      </c>
      <c r="AK19" s="95">
        <f t="shared" si="42"/>
        <v>0</v>
      </c>
      <c r="AL19" s="78">
        <f t="shared" si="42"/>
        <v>0</v>
      </c>
      <c r="AM19" s="78">
        <f t="shared" ref="AM19" si="43">SUM(AM20:AM22)</f>
        <v>0</v>
      </c>
      <c r="AN19" s="78">
        <f t="shared" si="42"/>
        <v>0</v>
      </c>
      <c r="AO19" s="78">
        <f t="shared" si="42"/>
        <v>0</v>
      </c>
      <c r="AP19" s="78">
        <f t="shared" si="42"/>
        <v>0</v>
      </c>
      <c r="AQ19" s="240">
        <f t="shared" si="42"/>
        <v>0</v>
      </c>
      <c r="AR19" s="214"/>
      <c r="AS19" s="108">
        <v>312</v>
      </c>
      <c r="AT19" s="200">
        <f>SUMIFS($H$16:$H$163,$C$16:$C$163,$AS19)</f>
        <v>69264</v>
      </c>
      <c r="AU19" s="200">
        <f>SUMIFS($T$16:$T$163,$C$16:$C$163,$AS19)</f>
        <v>69264</v>
      </c>
      <c r="AV19" s="200">
        <f>SUMIFS($AF$16:$AF$163,$C$16:$C$163,$AS19)</f>
        <v>69264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 x14ac:dyDescent="0.25">
      <c r="A20" s="241"/>
      <c r="B20" s="185"/>
      <c r="C20" s="185">
        <v>311</v>
      </c>
      <c r="D20" s="545" t="s">
        <v>1</v>
      </c>
      <c r="E20" s="545"/>
      <c r="F20" s="545"/>
      <c r="G20" s="545"/>
      <c r="H20" s="76">
        <f t="shared" si="15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17"/>
        <v>0</v>
      </c>
      <c r="U20" s="248"/>
      <c r="V20" s="355"/>
      <c r="W20" s="249"/>
      <c r="X20" s="333"/>
      <c r="Y20" s="250"/>
      <c r="Z20" s="251"/>
      <c r="AA20" s="251"/>
      <c r="AB20" s="251"/>
      <c r="AC20" s="251"/>
      <c r="AD20" s="251"/>
      <c r="AE20" s="249"/>
      <c r="AF20" s="286">
        <f t="shared" si="28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SUMIFS($H$16:$H$163,$C$16:$C$163,$AS20)</f>
        <v>771750</v>
      </c>
      <c r="AU20" s="200">
        <f>SUMIFS($T$16:$T$163,$C$16:$C$163,$AS20)</f>
        <v>771750</v>
      </c>
      <c r="AV20" s="200">
        <f>SUMIFS($AF$16:$AF$163,$C$16:$C$163,$AS20)</f>
        <v>771750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41"/>
      <c r="B21" s="185"/>
      <c r="C21" s="185">
        <v>312</v>
      </c>
      <c r="D21" s="545" t="s">
        <v>2</v>
      </c>
      <c r="E21" s="545"/>
      <c r="F21" s="545"/>
      <c r="G21" s="546"/>
      <c r="H21" s="76">
        <f t="shared" si="15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17"/>
        <v>0</v>
      </c>
      <c r="U21" s="248"/>
      <c r="V21" s="253"/>
      <c r="W21" s="356"/>
      <c r="X21" s="333"/>
      <c r="Y21" s="250"/>
      <c r="Z21" s="251"/>
      <c r="AA21" s="251"/>
      <c r="AB21" s="251"/>
      <c r="AC21" s="251"/>
      <c r="AD21" s="251"/>
      <c r="AE21" s="249"/>
      <c r="AF21" s="286">
        <f t="shared" si="28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1"/>
      <c r="B22" s="185"/>
      <c r="C22" s="185">
        <v>313</v>
      </c>
      <c r="D22" s="545" t="s">
        <v>3</v>
      </c>
      <c r="E22" s="545"/>
      <c r="F22" s="545"/>
      <c r="G22" s="545"/>
      <c r="H22" s="76">
        <f t="shared" si="15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17"/>
        <v>0</v>
      </c>
      <c r="U22" s="248"/>
      <c r="V22" s="253"/>
      <c r="W22" s="249"/>
      <c r="X22" s="333"/>
      <c r="Y22" s="250"/>
      <c r="Z22" s="251"/>
      <c r="AA22" s="251"/>
      <c r="AB22" s="251"/>
      <c r="AC22" s="251"/>
      <c r="AD22" s="251"/>
      <c r="AE22" s="249"/>
      <c r="AF22" s="286">
        <f t="shared" si="28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SUMIFS($H$16:$H$163,$C$16:$C$163,$AS22)</f>
        <v>181500</v>
      </c>
      <c r="AU22" s="200">
        <f>SUMIFS($T$16:$T$163,$C$16:$C$163,$AS22)</f>
        <v>181500</v>
      </c>
      <c r="AV22" s="200">
        <f>SUMIFS($AF$16:$AF$163,$C$16:$C$163,$AS22)</f>
        <v>181500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3">
      <c r="A23" s="549">
        <v>32</v>
      </c>
      <c r="B23" s="550"/>
      <c r="C23" s="90"/>
      <c r="D23" s="543" t="s">
        <v>4</v>
      </c>
      <c r="E23" s="543"/>
      <c r="F23" s="543"/>
      <c r="G23" s="544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4">SUM(K24:K27)</f>
        <v>0</v>
      </c>
      <c r="L23" s="330">
        <f t="shared" si="44"/>
        <v>0</v>
      </c>
      <c r="M23" s="95">
        <f t="shared" si="44"/>
        <v>0</v>
      </c>
      <c r="N23" s="78">
        <f t="shared" si="44"/>
        <v>0</v>
      </c>
      <c r="O23" s="78">
        <f t="shared" ref="O23" si="45">SUM(O24:O27)</f>
        <v>0</v>
      </c>
      <c r="P23" s="78">
        <f t="shared" si="44"/>
        <v>0</v>
      </c>
      <c r="Q23" s="78">
        <f t="shared" si="44"/>
        <v>0</v>
      </c>
      <c r="R23" s="78">
        <f t="shared" si="44"/>
        <v>0</v>
      </c>
      <c r="S23" s="79">
        <f t="shared" si="44"/>
        <v>0</v>
      </c>
      <c r="T23" s="255">
        <f t="shared" si="17"/>
        <v>0</v>
      </c>
      <c r="U23" s="77">
        <f t="shared" ref="U23:AE23" si="46">SUM(U24:U27)</f>
        <v>0</v>
      </c>
      <c r="V23" s="61">
        <f t="shared" ref="V23" si="47">SUM(V24:V27)</f>
        <v>0</v>
      </c>
      <c r="W23" s="79">
        <f t="shared" si="46"/>
        <v>0</v>
      </c>
      <c r="X23" s="330">
        <f t="shared" si="46"/>
        <v>0</v>
      </c>
      <c r="Y23" s="95">
        <f t="shared" si="46"/>
        <v>0</v>
      </c>
      <c r="Z23" s="78">
        <f t="shared" si="46"/>
        <v>0</v>
      </c>
      <c r="AA23" s="78">
        <f t="shared" ref="AA23" si="48">SUM(AA24:AA27)</f>
        <v>0</v>
      </c>
      <c r="AB23" s="78">
        <f t="shared" si="46"/>
        <v>0</v>
      </c>
      <c r="AC23" s="78">
        <f t="shared" si="46"/>
        <v>0</v>
      </c>
      <c r="AD23" s="78">
        <f t="shared" si="46"/>
        <v>0</v>
      </c>
      <c r="AE23" s="79">
        <f t="shared" si="46"/>
        <v>0</v>
      </c>
      <c r="AF23" s="285">
        <f t="shared" si="28"/>
        <v>0</v>
      </c>
      <c r="AG23" s="77">
        <f t="shared" ref="AG23:AQ23" si="49">SUM(AG24:AG27)</f>
        <v>0</v>
      </c>
      <c r="AH23" s="61">
        <f t="shared" ref="AH23" si="50">SUM(AH24:AH27)</f>
        <v>0</v>
      </c>
      <c r="AI23" s="79">
        <f t="shared" si="49"/>
        <v>0</v>
      </c>
      <c r="AJ23" s="330">
        <f t="shared" si="49"/>
        <v>0</v>
      </c>
      <c r="AK23" s="95">
        <f t="shared" si="49"/>
        <v>0</v>
      </c>
      <c r="AL23" s="78">
        <f t="shared" si="49"/>
        <v>0</v>
      </c>
      <c r="AM23" s="78">
        <f t="shared" ref="AM23" si="51">SUM(AM24:AM27)</f>
        <v>0</v>
      </c>
      <c r="AN23" s="78">
        <f t="shared" si="49"/>
        <v>0</v>
      </c>
      <c r="AO23" s="78">
        <f t="shared" si="49"/>
        <v>0</v>
      </c>
      <c r="AP23" s="78">
        <f t="shared" si="49"/>
        <v>0</v>
      </c>
      <c r="AQ23" s="79">
        <f t="shared" si="49"/>
        <v>0</v>
      </c>
      <c r="AR23" s="214"/>
      <c r="AS23" s="108">
        <v>322</v>
      </c>
      <c r="AT23" s="200">
        <f>SUMIFS($H$16:$H$163,$C$16:$C$163,$AS23)</f>
        <v>929200</v>
      </c>
      <c r="AU23" s="200">
        <f>SUMIFS($T$16:$T$163,$C$16:$C$163,$AS23)</f>
        <v>929200</v>
      </c>
      <c r="AV23" s="200">
        <f>SUMIFS($AF$16:$AF$163,$C$16:$C$163,$AS23)</f>
        <v>929200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 x14ac:dyDescent="0.25">
      <c r="A24" s="241"/>
      <c r="B24" s="185"/>
      <c r="C24" s="185">
        <v>321</v>
      </c>
      <c r="D24" s="545" t="s">
        <v>5</v>
      </c>
      <c r="E24" s="545"/>
      <c r="F24" s="545"/>
      <c r="G24" s="545"/>
      <c r="H24" s="76">
        <f t="shared" si="15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17"/>
        <v>0</v>
      </c>
      <c r="U24" s="248"/>
      <c r="V24" s="253"/>
      <c r="W24" s="249"/>
      <c r="X24" s="333"/>
      <c r="Y24" s="250"/>
      <c r="Z24" s="251"/>
      <c r="AA24" s="251"/>
      <c r="AB24" s="251"/>
      <c r="AC24" s="251"/>
      <c r="AD24" s="251"/>
      <c r="AE24" s="249"/>
      <c r="AF24" s="286">
        <f t="shared" si="28"/>
        <v>0</v>
      </c>
      <c r="AG24" s="248"/>
      <c r="AH24" s="253"/>
      <c r="AI24" s="249"/>
      <c r="AJ24" s="333"/>
      <c r="AK24" s="250"/>
      <c r="AL24" s="251"/>
      <c r="AM24" s="251"/>
      <c r="AN24" s="251"/>
      <c r="AO24" s="251"/>
      <c r="AP24" s="251"/>
      <c r="AQ24" s="249"/>
      <c r="AR24" s="214"/>
      <c r="AS24" s="108">
        <v>323</v>
      </c>
      <c r="AT24" s="200">
        <f>SUMIFS($H$16:$H$163,$C$16:$C$163,$AS24)</f>
        <v>313000</v>
      </c>
      <c r="AU24" s="200">
        <f>SUMIFS($T$16:$T$163,$C$16:$C$163,$AS24)</f>
        <v>288000</v>
      </c>
      <c r="AV24" s="200">
        <f>SUMIFS($AF$16:$AF$163,$C$16:$C$163,$AS24)</f>
        <v>288000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41"/>
      <c r="B25" s="185"/>
      <c r="C25" s="185">
        <v>322</v>
      </c>
      <c r="D25" s="545" t="s">
        <v>6</v>
      </c>
      <c r="E25" s="545"/>
      <c r="F25" s="545"/>
      <c r="G25" s="545"/>
      <c r="H25" s="76">
        <f t="shared" si="15"/>
        <v>0</v>
      </c>
      <c r="I25" s="80"/>
      <c r="J25" s="94"/>
      <c r="K25" s="82"/>
      <c r="L25" s="331"/>
      <c r="M25" s="123"/>
      <c r="N25" s="81"/>
      <c r="O25" s="81"/>
      <c r="P25" s="81"/>
      <c r="Q25" s="81"/>
      <c r="R25" s="81"/>
      <c r="S25" s="82"/>
      <c r="T25" s="263">
        <f t="shared" si="17"/>
        <v>0</v>
      </c>
      <c r="U25" s="248"/>
      <c r="V25" s="253"/>
      <c r="W25" s="249"/>
      <c r="X25" s="333"/>
      <c r="Y25" s="250"/>
      <c r="Z25" s="251"/>
      <c r="AA25" s="251"/>
      <c r="AB25" s="251"/>
      <c r="AC25" s="251"/>
      <c r="AD25" s="251"/>
      <c r="AE25" s="249"/>
      <c r="AF25" s="286">
        <f t="shared" si="28"/>
        <v>0</v>
      </c>
      <c r="AG25" s="248"/>
      <c r="AH25" s="253"/>
      <c r="AI25" s="249"/>
      <c r="AJ25" s="333"/>
      <c r="AK25" s="250"/>
      <c r="AL25" s="251"/>
      <c r="AM25" s="251"/>
      <c r="AN25" s="251"/>
      <c r="AO25" s="251"/>
      <c r="AP25" s="251"/>
      <c r="AQ25" s="249"/>
      <c r="AR25" s="214"/>
      <c r="AS25" s="108">
        <v>324</v>
      </c>
      <c r="AT25" s="200">
        <f>SUMIFS($H$16:$H$163,$C$16:$C$163,$AS25)</f>
        <v>29870</v>
      </c>
      <c r="AU25" s="200">
        <f>SUMIFS($T$16:$T$163,$C$16:$C$163,$AS25)</f>
        <v>0</v>
      </c>
      <c r="AV25" s="200">
        <f>SUMIFS($AF$16:$AF$163,$C$16:$C$163,$AS25)</f>
        <v>0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41"/>
      <c r="B26" s="185"/>
      <c r="C26" s="185">
        <v>323</v>
      </c>
      <c r="D26" s="545" t="s">
        <v>7</v>
      </c>
      <c r="E26" s="545"/>
      <c r="F26" s="545"/>
      <c r="G26" s="545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/>
      <c r="W26" s="249"/>
      <c r="X26" s="333"/>
      <c r="Y26" s="250"/>
      <c r="Z26" s="251"/>
      <c r="AA26" s="25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251"/>
      <c r="AN26" s="251"/>
      <c r="AO26" s="251"/>
      <c r="AP26" s="251"/>
      <c r="AQ26" s="249"/>
      <c r="AR26" s="214"/>
      <c r="AS26" s="108">
        <v>329</v>
      </c>
      <c r="AT26" s="200">
        <f>SUMIFS($H$16:$H$163,$C$16:$C$163,$AS26)</f>
        <v>41465</v>
      </c>
      <c r="AU26" s="200">
        <f>SUMIFS($T$16:$T$163,$C$16:$C$163,$AS26)</f>
        <v>41465</v>
      </c>
      <c r="AV26" s="200">
        <f>SUMIFS($AF$16:$AF$163,$C$16:$C$163,$AS26)</f>
        <v>41465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41"/>
      <c r="B27" s="185"/>
      <c r="C27" s="185">
        <v>329</v>
      </c>
      <c r="D27" s="545" t="s">
        <v>8</v>
      </c>
      <c r="E27" s="545"/>
      <c r="F27" s="545"/>
      <c r="G27" s="546"/>
      <c r="H27" s="76">
        <f t="shared" si="15"/>
        <v>0</v>
      </c>
      <c r="I27" s="80"/>
      <c r="J27" s="94"/>
      <c r="K27" s="82"/>
      <c r="L27" s="331"/>
      <c r="M27" s="123"/>
      <c r="N27" s="81"/>
      <c r="O27" s="81"/>
      <c r="P27" s="81"/>
      <c r="Q27" s="81"/>
      <c r="R27" s="81"/>
      <c r="S27" s="82"/>
      <c r="T27" s="263">
        <f t="shared" si="17"/>
        <v>0</v>
      </c>
      <c r="U27" s="248"/>
      <c r="V27" s="253"/>
      <c r="W27" s="249"/>
      <c r="X27" s="333"/>
      <c r="Y27" s="250"/>
      <c r="Z27" s="251"/>
      <c r="AA27" s="251"/>
      <c r="AB27" s="251"/>
      <c r="AC27" s="251"/>
      <c r="AD27" s="251"/>
      <c r="AE27" s="249"/>
      <c r="AF27" s="286">
        <f t="shared" si="28"/>
        <v>0</v>
      </c>
      <c r="AG27" s="248"/>
      <c r="AH27" s="253"/>
      <c r="AI27" s="249"/>
      <c r="AJ27" s="333"/>
      <c r="AK27" s="250"/>
      <c r="AL27" s="251"/>
      <c r="AM27" s="251"/>
      <c r="AN27" s="251"/>
      <c r="AO27" s="251"/>
      <c r="AP27" s="251"/>
      <c r="AQ27" s="249"/>
      <c r="AR27" s="214"/>
      <c r="AS27" s="129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49">
        <v>36</v>
      </c>
      <c r="B28" s="550"/>
      <c r="C28" s="90"/>
      <c r="D28" s="543" t="s">
        <v>277</v>
      </c>
      <c r="E28" s="543"/>
      <c r="F28" s="543"/>
      <c r="G28" s="544"/>
      <c r="H28" s="75">
        <f t="shared" ref="H28:H29" si="52">SUM(I28:S28)</f>
        <v>0</v>
      </c>
      <c r="I28" s="77">
        <f>I29</f>
        <v>0</v>
      </c>
      <c r="J28" s="61">
        <f t="shared" ref="J28:S28" si="53">J29</f>
        <v>0</v>
      </c>
      <c r="K28" s="79">
        <f t="shared" si="53"/>
        <v>0</v>
      </c>
      <c r="L28" s="330">
        <f t="shared" si="53"/>
        <v>0</v>
      </c>
      <c r="M28" s="95">
        <f t="shared" si="53"/>
        <v>0</v>
      </c>
      <c r="N28" s="78">
        <f t="shared" si="53"/>
        <v>0</v>
      </c>
      <c r="O28" s="78">
        <f t="shared" si="53"/>
        <v>0</v>
      </c>
      <c r="P28" s="78">
        <f t="shared" si="53"/>
        <v>0</v>
      </c>
      <c r="Q28" s="78">
        <f t="shared" si="53"/>
        <v>0</v>
      </c>
      <c r="R28" s="78">
        <f t="shared" si="53"/>
        <v>0</v>
      </c>
      <c r="S28" s="79">
        <f t="shared" si="53"/>
        <v>0</v>
      </c>
      <c r="T28" s="255">
        <f t="shared" ref="T28:T29" si="54">SUM(U28:AE28)</f>
        <v>0</v>
      </c>
      <c r="U28" s="77">
        <f>U29</f>
        <v>0</v>
      </c>
      <c r="V28" s="61">
        <f t="shared" ref="V28" si="55">V29</f>
        <v>0</v>
      </c>
      <c r="W28" s="79">
        <f t="shared" ref="W28" si="56">W29</f>
        <v>0</v>
      </c>
      <c r="X28" s="330">
        <f t="shared" ref="X28" si="57">X29</f>
        <v>0</v>
      </c>
      <c r="Y28" s="95">
        <f t="shared" ref="Y28" si="58">Y29</f>
        <v>0</v>
      </c>
      <c r="Z28" s="78">
        <f t="shared" ref="Z28" si="59">Z29</f>
        <v>0</v>
      </c>
      <c r="AA28" s="78">
        <f t="shared" ref="AA28" si="60">AA29</f>
        <v>0</v>
      </c>
      <c r="AB28" s="78">
        <f t="shared" ref="AB28" si="61">AB29</f>
        <v>0</v>
      </c>
      <c r="AC28" s="78">
        <f t="shared" ref="AC28" si="62">AC29</f>
        <v>0</v>
      </c>
      <c r="AD28" s="78">
        <f t="shared" ref="AD28" si="63">AD29</f>
        <v>0</v>
      </c>
      <c r="AE28" s="79">
        <f t="shared" ref="AE28" si="64">AE29</f>
        <v>0</v>
      </c>
      <c r="AF28" s="285">
        <f t="shared" ref="AF28:AF29" si="65">SUM(AG28:AQ28)</f>
        <v>0</v>
      </c>
      <c r="AG28" s="77">
        <f>AG29</f>
        <v>0</v>
      </c>
      <c r="AH28" s="61">
        <f t="shared" ref="AH28" si="66">AH29</f>
        <v>0</v>
      </c>
      <c r="AI28" s="79">
        <f t="shared" ref="AI28" si="67">AI29</f>
        <v>0</v>
      </c>
      <c r="AJ28" s="330">
        <f t="shared" ref="AJ28" si="68">AJ29</f>
        <v>0</v>
      </c>
      <c r="AK28" s="95">
        <f t="shared" ref="AK28" si="69">AK29</f>
        <v>0</v>
      </c>
      <c r="AL28" s="78">
        <f t="shared" ref="AL28" si="70">AL29</f>
        <v>0</v>
      </c>
      <c r="AM28" s="78">
        <f t="shared" ref="AM28" si="71">AM29</f>
        <v>0</v>
      </c>
      <c r="AN28" s="78">
        <f t="shared" ref="AN28" si="72">AN29</f>
        <v>0</v>
      </c>
      <c r="AO28" s="78">
        <f t="shared" ref="AO28" si="73">AO29</f>
        <v>0</v>
      </c>
      <c r="AP28" s="78">
        <f t="shared" ref="AP28" si="74">AP29</f>
        <v>0</v>
      </c>
      <c r="AQ28" s="79">
        <f t="shared" ref="AQ28" si="75">AQ29</f>
        <v>0</v>
      </c>
      <c r="AR28" s="214"/>
      <c r="AS28" s="108">
        <v>342</v>
      </c>
      <c r="AT28" s="200">
        <f>SUMIFS($H$16:$H$163,$C$16:$C$163,$AS28)</f>
        <v>0</v>
      </c>
      <c r="AU28" s="200">
        <f>SUMIFS($T$16:$T$163,$C$16:$C$163,$AS28)</f>
        <v>0</v>
      </c>
      <c r="AV28" s="200">
        <f>SUMIFS($AF$16:$AF$163,$C$16:$C$163,$AS28)</f>
        <v>0</v>
      </c>
      <c r="AX28" s="89"/>
      <c r="AY28" s="89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</row>
    <row r="29" spans="1:136" s="72" customFormat="1" ht="29.45" customHeight="1" x14ac:dyDescent="0.25">
      <c r="A29" s="241"/>
      <c r="B29" s="185"/>
      <c r="C29" s="185">
        <v>369</v>
      </c>
      <c r="D29" s="545" t="s">
        <v>201</v>
      </c>
      <c r="E29" s="545"/>
      <c r="F29" s="545"/>
      <c r="G29" s="546"/>
      <c r="H29" s="76">
        <f t="shared" si="52"/>
        <v>0</v>
      </c>
      <c r="I29" s="432"/>
      <c r="J29" s="81"/>
      <c r="K29" s="123"/>
      <c r="L29" s="432"/>
      <c r="M29" s="433"/>
      <c r="N29" s="81"/>
      <c r="O29" s="81"/>
      <c r="P29" s="81"/>
      <c r="Q29" s="81"/>
      <c r="R29" s="81"/>
      <c r="S29" s="82"/>
      <c r="T29" s="263">
        <f t="shared" si="54"/>
        <v>0</v>
      </c>
      <c r="U29" s="252"/>
      <c r="V29" s="251"/>
      <c r="W29" s="250"/>
      <c r="X29" s="252"/>
      <c r="Y29" s="434"/>
      <c r="Z29" s="251"/>
      <c r="AA29" s="251"/>
      <c r="AB29" s="251"/>
      <c r="AC29" s="251"/>
      <c r="AD29" s="251"/>
      <c r="AE29" s="249"/>
      <c r="AF29" s="286">
        <f t="shared" si="65"/>
        <v>0</v>
      </c>
      <c r="AG29" s="252"/>
      <c r="AH29" s="251"/>
      <c r="AI29" s="250"/>
      <c r="AJ29" s="252"/>
      <c r="AK29" s="434"/>
      <c r="AL29" s="251"/>
      <c r="AM29" s="251"/>
      <c r="AN29" s="251"/>
      <c r="AO29" s="251"/>
      <c r="AP29" s="251"/>
      <c r="AQ29" s="249"/>
      <c r="AR29" s="214"/>
      <c r="AS29" s="108">
        <v>343</v>
      </c>
      <c r="AT29" s="200">
        <f>SUMIFS($H$16:$H$163,$C$16:$C$163,$AS29)</f>
        <v>10000</v>
      </c>
      <c r="AU29" s="200">
        <f>SUMIFS($T$16:$T$163,$C$16:$C$163,$AS29)</f>
        <v>10000</v>
      </c>
      <c r="AV29" s="200">
        <f>SUMIFS($AF$16:$AF$163,$C$16:$C$163,$AS29)</f>
        <v>10000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3">
      <c r="A30" s="239">
        <v>4</v>
      </c>
      <c r="B30" s="66"/>
      <c r="C30" s="66"/>
      <c r="D30" s="556" t="s">
        <v>17</v>
      </c>
      <c r="E30" s="556"/>
      <c r="F30" s="556"/>
      <c r="G30" s="557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76">K31+K37</f>
        <v>0</v>
      </c>
      <c r="L30" s="330">
        <f t="shared" si="76"/>
        <v>0</v>
      </c>
      <c r="M30" s="95">
        <f t="shared" si="76"/>
        <v>0</v>
      </c>
      <c r="N30" s="78">
        <f t="shared" si="76"/>
        <v>0</v>
      </c>
      <c r="O30" s="78">
        <f t="shared" ref="O30" si="77">O31+O37</f>
        <v>0</v>
      </c>
      <c r="P30" s="78">
        <f t="shared" si="76"/>
        <v>0</v>
      </c>
      <c r="Q30" s="78">
        <f t="shared" si="76"/>
        <v>0</v>
      </c>
      <c r="R30" s="78">
        <f t="shared" si="76"/>
        <v>0</v>
      </c>
      <c r="S30" s="79">
        <f t="shared" si="76"/>
        <v>0</v>
      </c>
      <c r="T30" s="255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78">W31+W37</f>
        <v>0</v>
      </c>
      <c r="X30" s="330">
        <f t="shared" si="78"/>
        <v>0</v>
      </c>
      <c r="Y30" s="95">
        <f t="shared" si="78"/>
        <v>0</v>
      </c>
      <c r="Z30" s="78">
        <f t="shared" si="78"/>
        <v>0</v>
      </c>
      <c r="AA30" s="78">
        <f t="shared" ref="AA30" si="79">AA31+AA37</f>
        <v>0</v>
      </c>
      <c r="AB30" s="78">
        <f t="shared" si="78"/>
        <v>0</v>
      </c>
      <c r="AC30" s="78">
        <f t="shared" si="78"/>
        <v>0</v>
      </c>
      <c r="AD30" s="78">
        <f t="shared" si="78"/>
        <v>0</v>
      </c>
      <c r="AE30" s="79">
        <f t="shared" si="78"/>
        <v>0</v>
      </c>
      <c r="AF30" s="285">
        <f t="shared" si="28"/>
        <v>0</v>
      </c>
      <c r="AG30" s="77">
        <f>AG31+AG37</f>
        <v>0</v>
      </c>
      <c r="AH30" s="61">
        <f>AH31+AH37</f>
        <v>0</v>
      </c>
      <c r="AI30" s="79">
        <f t="shared" ref="AI30:AQ30" si="80">AI31+AI37</f>
        <v>0</v>
      </c>
      <c r="AJ30" s="330">
        <f t="shared" si="80"/>
        <v>0</v>
      </c>
      <c r="AK30" s="95">
        <f t="shared" si="80"/>
        <v>0</v>
      </c>
      <c r="AL30" s="78">
        <f t="shared" si="80"/>
        <v>0</v>
      </c>
      <c r="AM30" s="78">
        <f t="shared" ref="AM30" si="81">AM31+AM37</f>
        <v>0</v>
      </c>
      <c r="AN30" s="78">
        <f t="shared" si="80"/>
        <v>0</v>
      </c>
      <c r="AO30" s="78">
        <f t="shared" si="80"/>
        <v>0</v>
      </c>
      <c r="AP30" s="78">
        <f t="shared" si="80"/>
        <v>0</v>
      </c>
      <c r="AQ30" s="79">
        <f t="shared" si="80"/>
        <v>0</v>
      </c>
      <c r="AR30" s="214"/>
      <c r="AS30" s="108"/>
      <c r="AT30" s="200"/>
      <c r="AU30" s="200"/>
      <c r="AV30" s="200"/>
      <c r="AX30" s="129"/>
      <c r="AY30" s="12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</row>
    <row r="31" spans="1:136" s="73" customFormat="1" ht="24.75" customHeight="1" x14ac:dyDescent="0.3">
      <c r="A31" s="549">
        <v>42</v>
      </c>
      <c r="B31" s="550"/>
      <c r="C31" s="219"/>
      <c r="D31" s="543" t="s">
        <v>45</v>
      </c>
      <c r="E31" s="543"/>
      <c r="F31" s="543"/>
      <c r="G31" s="544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82">SUM(K32:K36)</f>
        <v>0</v>
      </c>
      <c r="L31" s="330">
        <f t="shared" si="82"/>
        <v>0</v>
      </c>
      <c r="M31" s="95">
        <f t="shared" si="82"/>
        <v>0</v>
      </c>
      <c r="N31" s="78">
        <f t="shared" si="82"/>
        <v>0</v>
      </c>
      <c r="O31" s="78">
        <f t="shared" ref="O31" si="83">SUM(O32:O36)</f>
        <v>0</v>
      </c>
      <c r="P31" s="78">
        <f t="shared" si="82"/>
        <v>0</v>
      </c>
      <c r="Q31" s="78">
        <f t="shared" si="82"/>
        <v>0</v>
      </c>
      <c r="R31" s="78">
        <f t="shared" si="82"/>
        <v>0</v>
      </c>
      <c r="S31" s="79">
        <f t="shared" si="82"/>
        <v>0</v>
      </c>
      <c r="T31" s="255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84">SUM(W32:W36)</f>
        <v>0</v>
      </c>
      <c r="X31" s="330">
        <f t="shared" si="84"/>
        <v>0</v>
      </c>
      <c r="Y31" s="95">
        <f t="shared" si="84"/>
        <v>0</v>
      </c>
      <c r="Z31" s="78">
        <f t="shared" si="84"/>
        <v>0</v>
      </c>
      <c r="AA31" s="78">
        <f t="shared" ref="AA31" si="85">SUM(AA32:AA36)</f>
        <v>0</v>
      </c>
      <c r="AB31" s="78">
        <f t="shared" si="84"/>
        <v>0</v>
      </c>
      <c r="AC31" s="78">
        <f t="shared" si="84"/>
        <v>0</v>
      </c>
      <c r="AD31" s="78">
        <f t="shared" si="84"/>
        <v>0</v>
      </c>
      <c r="AE31" s="79">
        <f t="shared" si="84"/>
        <v>0</v>
      </c>
      <c r="AF31" s="285">
        <f>SUM(AG31:AQ31)</f>
        <v>0</v>
      </c>
      <c r="AG31" s="77">
        <f>SUM(AG32:AG36)</f>
        <v>0</v>
      </c>
      <c r="AH31" s="61">
        <f>SUM(AH32:AH36)</f>
        <v>0</v>
      </c>
      <c r="AI31" s="79">
        <f t="shared" ref="AI31:AQ31" si="86">SUM(AI32:AI36)</f>
        <v>0</v>
      </c>
      <c r="AJ31" s="330">
        <f t="shared" si="86"/>
        <v>0</v>
      </c>
      <c r="AK31" s="95">
        <f t="shared" si="86"/>
        <v>0</v>
      </c>
      <c r="AL31" s="78">
        <f t="shared" si="86"/>
        <v>0</v>
      </c>
      <c r="AM31" s="78">
        <f t="shared" ref="AM31" si="87">SUM(AM32:AM36)</f>
        <v>0</v>
      </c>
      <c r="AN31" s="78">
        <f t="shared" si="86"/>
        <v>0</v>
      </c>
      <c r="AO31" s="78">
        <f t="shared" si="86"/>
        <v>0</v>
      </c>
      <c r="AP31" s="78">
        <f t="shared" si="86"/>
        <v>0</v>
      </c>
      <c r="AQ31" s="79">
        <f t="shared" si="86"/>
        <v>0</v>
      </c>
      <c r="AR31" s="214"/>
      <c r="AS31" s="266">
        <v>369</v>
      </c>
      <c r="AT31" s="200">
        <f>SUMIFS($H$16:$H$163,$C$16:$C$163,$AS31)</f>
        <v>0</v>
      </c>
      <c r="AU31" s="200">
        <f>SUMIFS($T$16:$T$163,$C$16:$C$163,$AS31)</f>
        <v>0</v>
      </c>
      <c r="AV31" s="200">
        <f>SUMIFS($AF$16:$AF$163,$C$16:$C$163,$AS31)</f>
        <v>0</v>
      </c>
      <c r="AX31" s="108"/>
      <c r="AY31" s="10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</row>
    <row r="32" spans="1:136" s="72" customFormat="1" ht="15.75" customHeight="1" x14ac:dyDescent="0.25">
      <c r="A32" s="241"/>
      <c r="B32" s="185"/>
      <c r="C32" s="185">
        <v>421</v>
      </c>
      <c r="D32" s="545" t="s">
        <v>72</v>
      </c>
      <c r="E32" s="545"/>
      <c r="F32" s="545"/>
      <c r="G32" s="545"/>
      <c r="H32" s="76">
        <f>SUM(I32:S32)</f>
        <v>0</v>
      </c>
      <c r="I32" s="80"/>
      <c r="J32" s="94"/>
      <c r="K32" s="82"/>
      <c r="L32" s="331"/>
      <c r="M32" s="123"/>
      <c r="N32" s="81"/>
      <c r="O32" s="81"/>
      <c r="P32" s="81"/>
      <c r="Q32" s="81"/>
      <c r="R32" s="81"/>
      <c r="S32" s="82"/>
      <c r="T32" s="263">
        <f>SUM(U32:AE32)</f>
        <v>0</v>
      </c>
      <c r="U32" s="248"/>
      <c r="V32" s="253"/>
      <c r="W32" s="249"/>
      <c r="X32" s="333"/>
      <c r="Y32" s="250"/>
      <c r="Z32" s="251"/>
      <c r="AA32" s="251"/>
      <c r="AB32" s="251"/>
      <c r="AC32" s="251"/>
      <c r="AD32" s="251"/>
      <c r="AE32" s="249"/>
      <c r="AF32" s="286">
        <f>SUM(AG32:AQ32)</f>
        <v>0</v>
      </c>
      <c r="AG32" s="248"/>
      <c r="AH32" s="253"/>
      <c r="AI32" s="249"/>
      <c r="AJ32" s="333"/>
      <c r="AK32" s="250"/>
      <c r="AL32" s="251"/>
      <c r="AM32" s="251"/>
      <c r="AN32" s="251"/>
      <c r="AO32" s="251"/>
      <c r="AP32" s="251"/>
      <c r="AQ32" s="249"/>
      <c r="AR32" s="214"/>
      <c r="AS32" s="266"/>
      <c r="AT32" s="200"/>
      <c r="AU32" s="200"/>
      <c r="AV32" s="200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4.45" x14ac:dyDescent="0.3">
      <c r="A33" s="241"/>
      <c r="B33" s="185"/>
      <c r="C33" s="185">
        <v>422</v>
      </c>
      <c r="D33" s="545" t="s">
        <v>11</v>
      </c>
      <c r="E33" s="545"/>
      <c r="F33" s="545"/>
      <c r="G33" s="546"/>
      <c r="H33" s="76">
        <f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R33" s="214"/>
      <c r="AS33" s="266">
        <v>381</v>
      </c>
      <c r="AT33" s="200">
        <f>SUMIFS($H$16:$H$163,$C$16:$C$163,$AS33)</f>
        <v>0</v>
      </c>
      <c r="AU33" s="200">
        <f>SUMIFS($T$16:$T$163,$C$16:$C$163,$AS33)</f>
        <v>0</v>
      </c>
      <c r="AV33" s="200">
        <f>SUMIFS($AF$16:$AF$163,$C$16:$C$163,$AS33)</f>
        <v>0</v>
      </c>
      <c r="AX33" s="264"/>
      <c r="AY33" s="2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4.45" x14ac:dyDescent="0.3">
      <c r="A34" s="241"/>
      <c r="B34" s="185"/>
      <c r="C34" s="185">
        <v>423</v>
      </c>
      <c r="D34" s="545" t="s">
        <v>92</v>
      </c>
      <c r="E34" s="545"/>
      <c r="F34" s="545"/>
      <c r="G34" s="546"/>
      <c r="H34" s="76">
        <f t="shared" si="15"/>
        <v>0</v>
      </c>
      <c r="I34" s="80"/>
      <c r="J34" s="94"/>
      <c r="K34" s="82"/>
      <c r="L34" s="331"/>
      <c r="M34" s="123"/>
      <c r="N34" s="81"/>
      <c r="O34" s="81"/>
      <c r="P34" s="81"/>
      <c r="Q34" s="81"/>
      <c r="R34" s="81"/>
      <c r="S34" s="82"/>
      <c r="T34" s="263">
        <f t="shared" si="17"/>
        <v>0</v>
      </c>
      <c r="U34" s="248"/>
      <c r="V34" s="253"/>
      <c r="W34" s="249"/>
      <c r="X34" s="333"/>
      <c r="Y34" s="250"/>
      <c r="Z34" s="251"/>
      <c r="AA34" s="251"/>
      <c r="AB34" s="251"/>
      <c r="AC34" s="251"/>
      <c r="AD34" s="251"/>
      <c r="AE34" s="249"/>
      <c r="AF34" s="286">
        <f t="shared" si="28"/>
        <v>0</v>
      </c>
      <c r="AG34" s="248"/>
      <c r="AH34" s="253"/>
      <c r="AI34" s="249"/>
      <c r="AJ34" s="333"/>
      <c r="AK34" s="250"/>
      <c r="AL34" s="251"/>
      <c r="AM34" s="251"/>
      <c r="AN34" s="251"/>
      <c r="AO34" s="251"/>
      <c r="AP34" s="251"/>
      <c r="AQ34" s="249"/>
      <c r="AR34" s="214"/>
      <c r="AS34" s="264"/>
      <c r="AT34" s="200"/>
      <c r="AU34" s="200"/>
      <c r="AV34" s="200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36"/>
      <c r="B35" s="220"/>
      <c r="C35" s="220">
        <v>424</v>
      </c>
      <c r="D35" s="545" t="s">
        <v>46</v>
      </c>
      <c r="E35" s="545"/>
      <c r="F35" s="545"/>
      <c r="G35" s="546"/>
      <c r="H35" s="76">
        <f t="shared" si="15"/>
        <v>0</v>
      </c>
      <c r="I35" s="80"/>
      <c r="J35" s="94"/>
      <c r="K35" s="82"/>
      <c r="L35" s="331"/>
      <c r="M35" s="123"/>
      <c r="N35" s="81"/>
      <c r="O35" s="81"/>
      <c r="P35" s="81"/>
      <c r="Q35" s="81"/>
      <c r="R35" s="81"/>
      <c r="S35" s="82"/>
      <c r="T35" s="263">
        <f t="shared" si="17"/>
        <v>0</v>
      </c>
      <c r="U35" s="248"/>
      <c r="V35" s="253"/>
      <c r="W35" s="249"/>
      <c r="X35" s="333"/>
      <c r="Y35" s="250"/>
      <c r="Z35" s="251"/>
      <c r="AA35" s="251"/>
      <c r="AB35" s="251"/>
      <c r="AC35" s="251"/>
      <c r="AD35" s="251"/>
      <c r="AE35" s="249"/>
      <c r="AF35" s="286">
        <f t="shared" si="28"/>
        <v>0</v>
      </c>
      <c r="AG35" s="248"/>
      <c r="AH35" s="253"/>
      <c r="AI35" s="249"/>
      <c r="AJ35" s="333"/>
      <c r="AK35" s="250"/>
      <c r="AL35" s="251"/>
      <c r="AM35" s="251"/>
      <c r="AN35" s="251"/>
      <c r="AO35" s="251"/>
      <c r="AP35" s="251"/>
      <c r="AQ35" s="249"/>
      <c r="AR35" s="214"/>
      <c r="AS35" s="107">
        <v>421</v>
      </c>
      <c r="AT35" s="200">
        <f>SUMIFS($H$16:$H$163,$C$16:$C$163,$AS35)</f>
        <v>0</v>
      </c>
      <c r="AU35" s="200">
        <f>SUMIFS($T$16:$T$163,$C$16:$C$163,$AS35)</f>
        <v>0</v>
      </c>
      <c r="AV35" s="200">
        <f>SUMIFS($AF$16:$AF$163,$C$16:$C$163,$AS35)</f>
        <v>0</v>
      </c>
      <c r="AX35" s="199"/>
      <c r="AY35" s="19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3.9" x14ac:dyDescent="0.3">
      <c r="A36" s="241"/>
      <c r="B36" s="185"/>
      <c r="C36" s="185">
        <v>426</v>
      </c>
      <c r="D36" s="545" t="s">
        <v>88</v>
      </c>
      <c r="E36" s="545"/>
      <c r="F36" s="545"/>
      <c r="G36" s="546"/>
      <c r="H36" s="76">
        <f t="shared" si="15"/>
        <v>0</v>
      </c>
      <c r="I36" s="80"/>
      <c r="J36" s="94"/>
      <c r="K36" s="82"/>
      <c r="L36" s="331"/>
      <c r="M36" s="123"/>
      <c r="N36" s="81"/>
      <c r="O36" s="81"/>
      <c r="P36" s="81"/>
      <c r="Q36" s="81"/>
      <c r="R36" s="81"/>
      <c r="S36" s="82"/>
      <c r="T36" s="263">
        <f t="shared" si="17"/>
        <v>0</v>
      </c>
      <c r="U36" s="248"/>
      <c r="V36" s="253"/>
      <c r="W36" s="249"/>
      <c r="X36" s="333"/>
      <c r="Y36" s="250"/>
      <c r="Z36" s="251"/>
      <c r="AA36" s="251"/>
      <c r="AB36" s="251"/>
      <c r="AC36" s="251"/>
      <c r="AD36" s="251"/>
      <c r="AE36" s="249"/>
      <c r="AF36" s="286">
        <f t="shared" si="28"/>
        <v>0</v>
      </c>
      <c r="AG36" s="248"/>
      <c r="AH36" s="253"/>
      <c r="AI36" s="249"/>
      <c r="AJ36" s="333"/>
      <c r="AK36" s="250"/>
      <c r="AL36" s="251"/>
      <c r="AM36" s="251"/>
      <c r="AN36" s="251"/>
      <c r="AO36" s="251"/>
      <c r="AP36" s="251"/>
      <c r="AQ36" s="249"/>
      <c r="AR36" s="214"/>
      <c r="AS36" s="107">
        <v>422</v>
      </c>
      <c r="AT36" s="200">
        <f>SUMIFS($H$16:$H$163,$C$16:$C$163,$AS36)</f>
        <v>0</v>
      </c>
      <c r="AU36" s="200">
        <f>SUMIFS($T$16:$T$163,$C$16:$C$163,$AS36)</f>
        <v>0</v>
      </c>
      <c r="AV36" s="200">
        <f>SUMIFS($AF$16:$AF$163,$C$16:$C$163,$AS36)</f>
        <v>0</v>
      </c>
      <c r="AX36" s="199"/>
      <c r="AY36" s="199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3">
      <c r="A37" s="497">
        <v>45</v>
      </c>
      <c r="B37" s="498"/>
      <c r="C37" s="87"/>
      <c r="D37" s="499" t="s">
        <v>89</v>
      </c>
      <c r="E37" s="499"/>
      <c r="F37" s="499"/>
      <c r="G37" s="499"/>
      <c r="H37" s="255">
        <f t="shared" si="15"/>
        <v>0</v>
      </c>
      <c r="I37" s="288">
        <f>I38+I39</f>
        <v>0</v>
      </c>
      <c r="J37" s="288">
        <f>J38+J39</f>
        <v>0</v>
      </c>
      <c r="K37" s="257">
        <f t="shared" ref="K37:S37" si="88">K38+K39</f>
        <v>0</v>
      </c>
      <c r="L37" s="332">
        <f t="shared" si="88"/>
        <v>0</v>
      </c>
      <c r="M37" s="258">
        <f t="shared" si="88"/>
        <v>0</v>
      </c>
      <c r="N37" s="259">
        <f t="shared" si="88"/>
        <v>0</v>
      </c>
      <c r="O37" s="259">
        <f t="shared" ref="O37" si="89">O38+O39</f>
        <v>0</v>
      </c>
      <c r="P37" s="259">
        <f t="shared" si="88"/>
        <v>0</v>
      </c>
      <c r="Q37" s="259">
        <f t="shared" si="88"/>
        <v>0</v>
      </c>
      <c r="R37" s="259">
        <f t="shared" si="88"/>
        <v>0</v>
      </c>
      <c r="S37" s="260">
        <f t="shared" si="88"/>
        <v>0</v>
      </c>
      <c r="T37" s="255">
        <f t="shared" si="17"/>
        <v>0</v>
      </c>
      <c r="U37" s="288">
        <f>U38+U39</f>
        <v>0</v>
      </c>
      <c r="V37" s="259">
        <f>V38+V39</f>
        <v>0</v>
      </c>
      <c r="W37" s="257">
        <f t="shared" ref="W37:AE37" si="90">W38+W39</f>
        <v>0</v>
      </c>
      <c r="X37" s="332">
        <f t="shared" si="90"/>
        <v>0</v>
      </c>
      <c r="Y37" s="258">
        <f t="shared" si="90"/>
        <v>0</v>
      </c>
      <c r="Z37" s="259">
        <f t="shared" si="90"/>
        <v>0</v>
      </c>
      <c r="AA37" s="259">
        <f t="shared" ref="AA37" si="91">AA38+AA39</f>
        <v>0</v>
      </c>
      <c r="AB37" s="259">
        <f t="shared" si="90"/>
        <v>0</v>
      </c>
      <c r="AC37" s="259">
        <f t="shared" si="90"/>
        <v>0</v>
      </c>
      <c r="AD37" s="259">
        <f t="shared" si="90"/>
        <v>0</v>
      </c>
      <c r="AE37" s="260">
        <f t="shared" si="90"/>
        <v>0</v>
      </c>
      <c r="AF37" s="285">
        <f t="shared" si="28"/>
        <v>0</v>
      </c>
      <c r="AG37" s="256">
        <f>AG38+AG39</f>
        <v>0</v>
      </c>
      <c r="AH37" s="259">
        <f>AH38+AH39</f>
        <v>0</v>
      </c>
      <c r="AI37" s="257">
        <f t="shared" ref="AI37:AQ37" si="92">AI38+AI39</f>
        <v>0</v>
      </c>
      <c r="AJ37" s="332">
        <f t="shared" si="92"/>
        <v>0</v>
      </c>
      <c r="AK37" s="258">
        <f t="shared" si="92"/>
        <v>0</v>
      </c>
      <c r="AL37" s="259">
        <f t="shared" si="92"/>
        <v>0</v>
      </c>
      <c r="AM37" s="259">
        <f t="shared" ref="AM37" si="93">AM38+AM39</f>
        <v>0</v>
      </c>
      <c r="AN37" s="259">
        <f t="shared" si="92"/>
        <v>0</v>
      </c>
      <c r="AO37" s="259">
        <f t="shared" si="92"/>
        <v>0</v>
      </c>
      <c r="AP37" s="259">
        <f t="shared" si="92"/>
        <v>0</v>
      </c>
      <c r="AQ37" s="260">
        <f t="shared" si="92"/>
        <v>0</v>
      </c>
      <c r="AR37" s="214"/>
      <c r="AS37" s="108">
        <v>423</v>
      </c>
      <c r="AT37" s="200">
        <f>SUMIFS($H$16:$H$163,$C$16:$C$163,$AS37)</f>
        <v>0</v>
      </c>
      <c r="AU37" s="200">
        <f>SUMIFS($T$16:$T$163,$C$16:$C$163,$AS37)</f>
        <v>0</v>
      </c>
      <c r="AV37" s="200">
        <f>SUMIFS($AF$16:$AF$163,$C$16:$C$163,$AS37)</f>
        <v>0</v>
      </c>
      <c r="AX37" s="129"/>
      <c r="AY37" s="12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</row>
    <row r="38" spans="1:136" s="72" customFormat="1" ht="15" x14ac:dyDescent="0.25">
      <c r="A38" s="241"/>
      <c r="B38" s="185"/>
      <c r="C38" s="185">
        <v>451</v>
      </c>
      <c r="D38" s="545" t="s">
        <v>90</v>
      </c>
      <c r="E38" s="545"/>
      <c r="F38" s="545"/>
      <c r="G38" s="545"/>
      <c r="H38" s="76">
        <f t="shared" si="15"/>
        <v>0</v>
      </c>
      <c r="I38" s="94"/>
      <c r="J38" s="94"/>
      <c r="K38" s="82"/>
      <c r="L38" s="331"/>
      <c r="M38" s="123"/>
      <c r="N38" s="81"/>
      <c r="O38" s="81"/>
      <c r="P38" s="81"/>
      <c r="Q38" s="81"/>
      <c r="R38" s="81"/>
      <c r="S38" s="188"/>
      <c r="T38" s="263">
        <f t="shared" si="17"/>
        <v>0</v>
      </c>
      <c r="U38" s="253"/>
      <c r="V38" s="251"/>
      <c r="W38" s="249"/>
      <c r="X38" s="333"/>
      <c r="Y38" s="250"/>
      <c r="Z38" s="251"/>
      <c r="AA38" s="251"/>
      <c r="AB38" s="251"/>
      <c r="AC38" s="251"/>
      <c r="AD38" s="251"/>
      <c r="AE38" s="254"/>
      <c r="AF38" s="286">
        <f t="shared" si="28"/>
        <v>0</v>
      </c>
      <c r="AG38" s="252"/>
      <c r="AH38" s="251"/>
      <c r="AI38" s="249"/>
      <c r="AJ38" s="333"/>
      <c r="AK38" s="250"/>
      <c r="AL38" s="251"/>
      <c r="AM38" s="251"/>
      <c r="AN38" s="251"/>
      <c r="AO38" s="251"/>
      <c r="AP38" s="251"/>
      <c r="AQ38" s="254"/>
      <c r="AR38" s="214"/>
      <c r="AS38" s="108">
        <v>424</v>
      </c>
      <c r="AT38" s="200">
        <f>SUMIFS($H$16:$H$163,$C$16:$C$163,$AS38)</f>
        <v>45000</v>
      </c>
      <c r="AU38" s="200">
        <f>SUMIFS($T$16:$T$163,$C$16:$C$163,$AS38)</f>
        <v>45000</v>
      </c>
      <c r="AV38" s="200">
        <f>SUMIFS($AF$16:$AF$163,$C$16:$C$163,$AS38)</f>
        <v>45000</v>
      </c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3.9" x14ac:dyDescent="0.3">
      <c r="A39" s="241"/>
      <c r="B39" s="185"/>
      <c r="C39" s="185">
        <v>452</v>
      </c>
      <c r="D39" s="545" t="s">
        <v>94</v>
      </c>
      <c r="E39" s="545"/>
      <c r="F39" s="545"/>
      <c r="G39" s="545"/>
      <c r="H39" s="76">
        <f t="shared" si="15"/>
        <v>0</v>
      </c>
      <c r="I39" s="94"/>
      <c r="J39" s="94"/>
      <c r="K39" s="82"/>
      <c r="L39" s="331"/>
      <c r="M39" s="123"/>
      <c r="N39" s="81"/>
      <c r="O39" s="81"/>
      <c r="P39" s="81"/>
      <c r="Q39" s="81"/>
      <c r="R39" s="81"/>
      <c r="S39" s="188"/>
      <c r="T39" s="263">
        <f t="shared" si="17"/>
        <v>0</v>
      </c>
      <c r="U39" s="253"/>
      <c r="V39" s="251"/>
      <c r="W39" s="249"/>
      <c r="X39" s="333"/>
      <c r="Y39" s="250"/>
      <c r="Z39" s="251"/>
      <c r="AA39" s="251"/>
      <c r="AB39" s="251"/>
      <c r="AC39" s="251"/>
      <c r="AD39" s="251"/>
      <c r="AE39" s="254"/>
      <c r="AF39" s="286">
        <f t="shared" si="28"/>
        <v>0</v>
      </c>
      <c r="AG39" s="252"/>
      <c r="AH39" s="251"/>
      <c r="AI39" s="249"/>
      <c r="AJ39" s="333"/>
      <c r="AK39" s="250"/>
      <c r="AL39" s="251"/>
      <c r="AM39" s="251"/>
      <c r="AN39" s="251"/>
      <c r="AO39" s="251"/>
      <c r="AP39" s="251"/>
      <c r="AQ39" s="254"/>
      <c r="AR39" s="214"/>
      <c r="AS39" s="108">
        <v>426</v>
      </c>
      <c r="AT39" s="200">
        <f>SUMIFS($H$16:$H$163,$C$16:$C$163,$AS39)</f>
        <v>0</v>
      </c>
      <c r="AU39" s="200">
        <f>SUMIFS($T$16:$T$163,$C$16:$C$163,$AS39)</f>
        <v>0</v>
      </c>
      <c r="AV39" s="200">
        <f>SUMIFS($AF$16:$AF$163,$C$16:$C$163,$AS39)</f>
        <v>0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97" customFormat="1" ht="12.75" customHeight="1" x14ac:dyDescent="0.25">
      <c r="A40" s="302"/>
      <c r="B40" s="302"/>
      <c r="D40" s="293"/>
      <c r="E40" s="293"/>
      <c r="F40" s="293"/>
      <c r="G40" s="293"/>
      <c r="I40" s="613" t="s">
        <v>154</v>
      </c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U40" s="613" t="s">
        <v>154</v>
      </c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G40" s="613" t="s">
        <v>154</v>
      </c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299"/>
      <c r="AS40" s="201"/>
      <c r="AT40" s="200"/>
      <c r="AU40" s="200"/>
      <c r="AV40" s="200"/>
      <c r="AX40" s="303"/>
      <c r="AY40" s="303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</row>
    <row r="41" spans="1:136" s="72" customFormat="1" ht="10.5" customHeight="1" x14ac:dyDescent="0.3">
      <c r="A41" s="213"/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4"/>
      <c r="AS41" s="108">
        <v>451</v>
      </c>
      <c r="AT41" s="200">
        <f>SUMIFS($H$16:$H$163,$C$16:$C$163,$AS41)</f>
        <v>0</v>
      </c>
      <c r="AU41" s="200">
        <f>SUMIFS($T$16:$T$163,$C$16:$C$163,$AS41)</f>
        <v>0</v>
      </c>
      <c r="AV41" s="200">
        <f>SUMIFS($AF$16:$AF$163,$C$16:$C$163,$AS41)</f>
        <v>0</v>
      </c>
      <c r="AX41" s="129"/>
      <c r="AY41" s="12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3">
      <c r="A42" s="552" t="s">
        <v>158</v>
      </c>
      <c r="B42" s="553"/>
      <c r="C42" s="553"/>
      <c r="D42" s="554" t="s">
        <v>157</v>
      </c>
      <c r="E42" s="554"/>
      <c r="F42" s="554"/>
      <c r="G42" s="555"/>
      <c r="H42" s="83">
        <f>SUM(I42:S42)</f>
        <v>0</v>
      </c>
      <c r="I42" s="84">
        <f>I43</f>
        <v>0</v>
      </c>
      <c r="J42" s="313">
        <f t="shared" ref="J42:S42" si="94">J43</f>
        <v>0</v>
      </c>
      <c r="K42" s="86">
        <f t="shared" si="94"/>
        <v>0</v>
      </c>
      <c r="L42" s="329">
        <f t="shared" si="94"/>
        <v>0</v>
      </c>
      <c r="M42" s="125">
        <f t="shared" si="94"/>
        <v>0</v>
      </c>
      <c r="N42" s="85">
        <f t="shared" si="94"/>
        <v>0</v>
      </c>
      <c r="O42" s="85">
        <f t="shared" si="94"/>
        <v>0</v>
      </c>
      <c r="P42" s="85">
        <f t="shared" si="94"/>
        <v>0</v>
      </c>
      <c r="Q42" s="85">
        <f t="shared" si="94"/>
        <v>0</v>
      </c>
      <c r="R42" s="85">
        <f t="shared" si="94"/>
        <v>0</v>
      </c>
      <c r="S42" s="86">
        <f t="shared" si="94"/>
        <v>0</v>
      </c>
      <c r="T42" s="268">
        <f>SUM(U42:AE42)</f>
        <v>0</v>
      </c>
      <c r="U42" s="84">
        <f t="shared" ref="U42:AE42" si="95">U43</f>
        <v>0</v>
      </c>
      <c r="V42" s="313">
        <f t="shared" si="95"/>
        <v>0</v>
      </c>
      <c r="W42" s="86">
        <f t="shared" si="95"/>
        <v>0</v>
      </c>
      <c r="X42" s="329">
        <f t="shared" si="95"/>
        <v>0</v>
      </c>
      <c r="Y42" s="125">
        <f t="shared" si="95"/>
        <v>0</v>
      </c>
      <c r="Z42" s="85">
        <f t="shared" si="95"/>
        <v>0</v>
      </c>
      <c r="AA42" s="85">
        <f t="shared" si="95"/>
        <v>0</v>
      </c>
      <c r="AB42" s="85">
        <f t="shared" si="95"/>
        <v>0</v>
      </c>
      <c r="AC42" s="85">
        <f t="shared" si="95"/>
        <v>0</v>
      </c>
      <c r="AD42" s="85">
        <f t="shared" si="95"/>
        <v>0</v>
      </c>
      <c r="AE42" s="86">
        <f t="shared" si="95"/>
        <v>0</v>
      </c>
      <c r="AF42" s="284">
        <f>SUM(AG42:AQ42)</f>
        <v>0</v>
      </c>
      <c r="AG42" s="84">
        <f t="shared" ref="AG42:AQ42" si="96">AG43</f>
        <v>0</v>
      </c>
      <c r="AH42" s="313">
        <f t="shared" si="96"/>
        <v>0</v>
      </c>
      <c r="AI42" s="86">
        <f t="shared" si="96"/>
        <v>0</v>
      </c>
      <c r="AJ42" s="329">
        <f t="shared" si="96"/>
        <v>0</v>
      </c>
      <c r="AK42" s="125">
        <f t="shared" si="96"/>
        <v>0</v>
      </c>
      <c r="AL42" s="85">
        <f t="shared" si="96"/>
        <v>0</v>
      </c>
      <c r="AM42" s="85">
        <f t="shared" si="96"/>
        <v>0</v>
      </c>
      <c r="AN42" s="85">
        <f t="shared" si="96"/>
        <v>0</v>
      </c>
      <c r="AO42" s="85">
        <f t="shared" si="96"/>
        <v>0</v>
      </c>
      <c r="AP42" s="85">
        <f t="shared" si="96"/>
        <v>0</v>
      </c>
      <c r="AQ42" s="86">
        <f t="shared" si="96"/>
        <v>0</v>
      </c>
      <c r="AR42" s="214"/>
      <c r="AS42" s="108">
        <v>452</v>
      </c>
      <c r="AT42" s="200">
        <f>SUMIFS($H$16:$H$163,$C$16:$C$163,$AS42)</f>
        <v>0</v>
      </c>
      <c r="AU42" s="200">
        <f>SUMIFS($T$16:$T$163,$C$16:$C$163,$AS42)</f>
        <v>0</v>
      </c>
      <c r="AV42" s="200">
        <f>SUMIFS($AF$16:$AF$163,$C$16:$C$163,$AS42)</f>
        <v>0</v>
      </c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</row>
    <row r="43" spans="1:136" s="74" customFormat="1" ht="15.75" customHeight="1" x14ac:dyDescent="0.3">
      <c r="A43" s="307">
        <v>3</v>
      </c>
      <c r="B43" s="68"/>
      <c r="C43" s="90"/>
      <c r="D43" s="543" t="s">
        <v>16</v>
      </c>
      <c r="E43" s="543"/>
      <c r="F43" s="543"/>
      <c r="G43" s="544"/>
      <c r="H43" s="75">
        <f t="shared" ref="H43:H50" si="97">SUM(I43:S43)</f>
        <v>0</v>
      </c>
      <c r="I43" s="77">
        <f>I44+I48</f>
        <v>0</v>
      </c>
      <c r="J43" s="61">
        <f t="shared" ref="J43:S43" si="98">J44+J48</f>
        <v>0</v>
      </c>
      <c r="K43" s="79">
        <f t="shared" si="98"/>
        <v>0</v>
      </c>
      <c r="L43" s="330">
        <f t="shared" si="98"/>
        <v>0</v>
      </c>
      <c r="M43" s="95">
        <f t="shared" si="98"/>
        <v>0</v>
      </c>
      <c r="N43" s="78">
        <f t="shared" si="98"/>
        <v>0</v>
      </c>
      <c r="O43" s="78">
        <f t="shared" ref="O43" si="99">O44+O48</f>
        <v>0</v>
      </c>
      <c r="P43" s="78">
        <f t="shared" si="98"/>
        <v>0</v>
      </c>
      <c r="Q43" s="78">
        <f t="shared" si="98"/>
        <v>0</v>
      </c>
      <c r="R43" s="78">
        <f t="shared" si="98"/>
        <v>0</v>
      </c>
      <c r="S43" s="79">
        <f t="shared" si="98"/>
        <v>0</v>
      </c>
      <c r="T43" s="255">
        <f t="shared" ref="T43:T50" si="100">SUM(U43:AE43)</f>
        <v>0</v>
      </c>
      <c r="U43" s="77">
        <f t="shared" ref="U43:AE43" si="101">U44+U48</f>
        <v>0</v>
      </c>
      <c r="V43" s="61">
        <f t="shared" si="101"/>
        <v>0</v>
      </c>
      <c r="W43" s="79">
        <f t="shared" si="101"/>
        <v>0</v>
      </c>
      <c r="X43" s="330">
        <f t="shared" si="101"/>
        <v>0</v>
      </c>
      <c r="Y43" s="95">
        <f t="shared" si="101"/>
        <v>0</v>
      </c>
      <c r="Z43" s="78">
        <f t="shared" si="101"/>
        <v>0</v>
      </c>
      <c r="AA43" s="78">
        <f t="shared" ref="AA43" si="102">AA44+AA48</f>
        <v>0</v>
      </c>
      <c r="AB43" s="78">
        <f t="shared" si="101"/>
        <v>0</v>
      </c>
      <c r="AC43" s="78">
        <f t="shared" si="101"/>
        <v>0</v>
      </c>
      <c r="AD43" s="78">
        <f t="shared" si="101"/>
        <v>0</v>
      </c>
      <c r="AE43" s="79">
        <f t="shared" si="101"/>
        <v>0</v>
      </c>
      <c r="AF43" s="285">
        <f t="shared" ref="AF43:AF50" si="103">SUM(AG43:AQ43)</f>
        <v>0</v>
      </c>
      <c r="AG43" s="77">
        <f t="shared" ref="AG43:AQ43" si="104">AG44+AG48</f>
        <v>0</v>
      </c>
      <c r="AH43" s="61">
        <f t="shared" si="104"/>
        <v>0</v>
      </c>
      <c r="AI43" s="79">
        <f t="shared" si="104"/>
        <v>0</v>
      </c>
      <c r="AJ43" s="330">
        <f t="shared" si="104"/>
        <v>0</v>
      </c>
      <c r="AK43" s="95">
        <f t="shared" si="104"/>
        <v>0</v>
      </c>
      <c r="AL43" s="78">
        <f t="shared" si="104"/>
        <v>0</v>
      </c>
      <c r="AM43" s="78">
        <f t="shared" ref="AM43" si="105">AM44+AM48</f>
        <v>0</v>
      </c>
      <c r="AN43" s="78">
        <f t="shared" si="104"/>
        <v>0</v>
      </c>
      <c r="AO43" s="78">
        <f t="shared" si="104"/>
        <v>0</v>
      </c>
      <c r="AP43" s="78">
        <f t="shared" si="104"/>
        <v>0</v>
      </c>
      <c r="AQ43" s="79">
        <f t="shared" si="104"/>
        <v>0</v>
      </c>
      <c r="AR43" s="214"/>
      <c r="AS43" s="108"/>
      <c r="AT43" s="200"/>
      <c r="AU43" s="200"/>
      <c r="AV43" s="200"/>
      <c r="AX43" s="129"/>
      <c r="AY43" s="12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</row>
    <row r="44" spans="1:136" s="73" customFormat="1" ht="15.75" customHeight="1" x14ac:dyDescent="0.3">
      <c r="A44" s="549">
        <v>31</v>
      </c>
      <c r="B44" s="550"/>
      <c r="C44" s="90"/>
      <c r="D44" s="543" t="s">
        <v>0</v>
      </c>
      <c r="E44" s="543"/>
      <c r="F44" s="543"/>
      <c r="G44" s="544"/>
      <c r="H44" s="75">
        <f t="shared" si="97"/>
        <v>0</v>
      </c>
      <c r="I44" s="77">
        <f>SUM(I45:I47)</f>
        <v>0</v>
      </c>
      <c r="J44" s="61">
        <f t="shared" ref="J44:S44" si="106">SUM(J45:J47)</f>
        <v>0</v>
      </c>
      <c r="K44" s="79">
        <f t="shared" si="106"/>
        <v>0</v>
      </c>
      <c r="L44" s="330">
        <f t="shared" si="106"/>
        <v>0</v>
      </c>
      <c r="M44" s="95">
        <f t="shared" si="106"/>
        <v>0</v>
      </c>
      <c r="N44" s="78">
        <f t="shared" si="106"/>
        <v>0</v>
      </c>
      <c r="O44" s="78">
        <f t="shared" ref="O44" si="107">SUM(O45:O47)</f>
        <v>0</v>
      </c>
      <c r="P44" s="78">
        <f t="shared" si="106"/>
        <v>0</v>
      </c>
      <c r="Q44" s="78">
        <f t="shared" si="106"/>
        <v>0</v>
      </c>
      <c r="R44" s="78">
        <f t="shared" si="106"/>
        <v>0</v>
      </c>
      <c r="S44" s="240">
        <f t="shared" si="106"/>
        <v>0</v>
      </c>
      <c r="T44" s="271">
        <f t="shared" si="100"/>
        <v>0</v>
      </c>
      <c r="U44" s="77">
        <f t="shared" ref="U44:AE44" si="108">SUM(U45:U47)</f>
        <v>0</v>
      </c>
      <c r="V44" s="61">
        <f t="shared" si="108"/>
        <v>0</v>
      </c>
      <c r="W44" s="79">
        <f t="shared" si="108"/>
        <v>0</v>
      </c>
      <c r="X44" s="330">
        <f t="shared" si="108"/>
        <v>0</v>
      </c>
      <c r="Y44" s="95">
        <f t="shared" si="108"/>
        <v>0</v>
      </c>
      <c r="Z44" s="78">
        <f t="shared" si="108"/>
        <v>0</v>
      </c>
      <c r="AA44" s="78">
        <f t="shared" ref="AA44" si="109">SUM(AA45:AA47)</f>
        <v>0</v>
      </c>
      <c r="AB44" s="78">
        <f t="shared" si="108"/>
        <v>0</v>
      </c>
      <c r="AC44" s="78">
        <f t="shared" si="108"/>
        <v>0</v>
      </c>
      <c r="AD44" s="78">
        <f t="shared" si="108"/>
        <v>0</v>
      </c>
      <c r="AE44" s="240">
        <f t="shared" si="108"/>
        <v>0</v>
      </c>
      <c r="AF44" s="285">
        <f t="shared" si="103"/>
        <v>0</v>
      </c>
      <c r="AG44" s="77">
        <f t="shared" ref="AG44:AQ44" si="110">SUM(AG45:AG47)</f>
        <v>0</v>
      </c>
      <c r="AH44" s="61">
        <f t="shared" si="110"/>
        <v>0</v>
      </c>
      <c r="AI44" s="79">
        <f t="shared" si="110"/>
        <v>0</v>
      </c>
      <c r="AJ44" s="330">
        <f t="shared" si="110"/>
        <v>0</v>
      </c>
      <c r="AK44" s="95">
        <f t="shared" si="110"/>
        <v>0</v>
      </c>
      <c r="AL44" s="78">
        <f t="shared" si="110"/>
        <v>0</v>
      </c>
      <c r="AM44" s="78">
        <f t="shared" ref="AM44" si="111">SUM(AM45:AM47)</f>
        <v>0</v>
      </c>
      <c r="AN44" s="78">
        <f t="shared" si="110"/>
        <v>0</v>
      </c>
      <c r="AO44" s="78">
        <f t="shared" si="110"/>
        <v>0</v>
      </c>
      <c r="AP44" s="78">
        <f t="shared" si="110"/>
        <v>0</v>
      </c>
      <c r="AQ44" s="240">
        <f t="shared" si="110"/>
        <v>0</v>
      </c>
      <c r="AR44" s="214"/>
      <c r="AS44" s="108">
        <v>544</v>
      </c>
      <c r="AT44" s="267">
        <f>SUMIFS($H$16:$H$163,$C$16:$C$163,$AS44)</f>
        <v>0</v>
      </c>
      <c r="AU44" s="267">
        <f>SUMIFS($T$16:$T$163,$C$16:$C$163,$AS44)</f>
        <v>0</v>
      </c>
      <c r="AV44" s="267">
        <f>SUMIFS($AF$16:$AF$163,$C$16:$C$163,$AS44)</f>
        <v>0</v>
      </c>
      <c r="AX44" s="108"/>
      <c r="AY44" s="10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</row>
    <row r="45" spans="1:136" s="72" customFormat="1" ht="15.75" customHeight="1" x14ac:dyDescent="0.25">
      <c r="A45" s="241"/>
      <c r="B45" s="185"/>
      <c r="C45" s="185">
        <v>311</v>
      </c>
      <c r="D45" s="545" t="s">
        <v>1</v>
      </c>
      <c r="E45" s="545"/>
      <c r="F45" s="545"/>
      <c r="G45" s="545"/>
      <c r="H45" s="76">
        <f t="shared" si="97"/>
        <v>0</v>
      </c>
      <c r="I45" s="80"/>
      <c r="J45" s="94"/>
      <c r="K45" s="82"/>
      <c r="L45" s="331"/>
      <c r="M45" s="123"/>
      <c r="N45" s="81"/>
      <c r="O45" s="81"/>
      <c r="P45" s="81"/>
      <c r="Q45" s="81"/>
      <c r="R45" s="81"/>
      <c r="S45" s="82"/>
      <c r="T45" s="263">
        <f t="shared" si="100"/>
        <v>0</v>
      </c>
      <c r="U45" s="248"/>
      <c r="V45" s="253"/>
      <c r="W45" s="249"/>
      <c r="X45" s="333"/>
      <c r="Y45" s="250"/>
      <c r="Z45" s="251"/>
      <c r="AA45" s="251"/>
      <c r="AB45" s="251"/>
      <c r="AC45" s="251"/>
      <c r="AD45" s="251"/>
      <c r="AE45" s="249"/>
      <c r="AF45" s="286">
        <f t="shared" si="103"/>
        <v>0</v>
      </c>
      <c r="AG45" s="248"/>
      <c r="AH45" s="253"/>
      <c r="AI45" s="249"/>
      <c r="AJ45" s="333"/>
      <c r="AK45" s="250"/>
      <c r="AL45" s="251"/>
      <c r="AM45" s="251"/>
      <c r="AN45" s="251"/>
      <c r="AO45" s="251"/>
      <c r="AP45" s="251"/>
      <c r="AQ45" s="249"/>
      <c r="AR45" s="214"/>
      <c r="AS45" s="204">
        <v>545</v>
      </c>
      <c r="AT45" s="205">
        <f>SUMIFS($H$16:$H$163,$C$16:$C$163,$AS45)</f>
        <v>0</v>
      </c>
      <c r="AU45" s="205">
        <f>SUMIFS($T$16:$T$163,$C$16:$C$163,$AS45)</f>
        <v>0</v>
      </c>
      <c r="AV45" s="205">
        <f>SUMIFS($AF$16:$AF$163,$C$16:$C$163,$AS45)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3">
      <c r="A46" s="241"/>
      <c r="B46" s="185"/>
      <c r="C46" s="185">
        <v>312</v>
      </c>
      <c r="D46" s="545" t="s">
        <v>2</v>
      </c>
      <c r="E46" s="545"/>
      <c r="F46" s="545"/>
      <c r="G46" s="546"/>
      <c r="H46" s="76">
        <f t="shared" si="97"/>
        <v>0</v>
      </c>
      <c r="I46" s="80"/>
      <c r="J46" s="94"/>
      <c r="K46" s="82"/>
      <c r="L46" s="331"/>
      <c r="M46" s="123"/>
      <c r="N46" s="81"/>
      <c r="O46" s="81"/>
      <c r="P46" s="81"/>
      <c r="Q46" s="81"/>
      <c r="R46" s="81"/>
      <c r="S46" s="82"/>
      <c r="T46" s="263">
        <f t="shared" si="100"/>
        <v>0</v>
      </c>
      <c r="U46" s="248"/>
      <c r="V46" s="253"/>
      <c r="W46" s="249"/>
      <c r="X46" s="333"/>
      <c r="Y46" s="250"/>
      <c r="Z46" s="251"/>
      <c r="AA46" s="251"/>
      <c r="AB46" s="251"/>
      <c r="AC46" s="251"/>
      <c r="AD46" s="251"/>
      <c r="AE46" s="249"/>
      <c r="AF46" s="286">
        <f t="shared" si="103"/>
        <v>0</v>
      </c>
      <c r="AG46" s="248"/>
      <c r="AH46" s="253"/>
      <c r="AI46" s="249"/>
      <c r="AJ46" s="333"/>
      <c r="AK46" s="250"/>
      <c r="AL46" s="251"/>
      <c r="AM46" s="251"/>
      <c r="AN46" s="251"/>
      <c r="AO46" s="251"/>
      <c r="AP46" s="251"/>
      <c r="AQ46" s="249"/>
      <c r="AR46" s="214"/>
      <c r="AS46" s="265" t="s">
        <v>136</v>
      </c>
      <c r="AT46" s="130">
        <f>SUM(AT18:AT45)</f>
        <v>6882670</v>
      </c>
      <c r="AU46" s="130">
        <f>SUM(AU18:AU45)</f>
        <v>6827800</v>
      </c>
      <c r="AV46" s="130">
        <f>SUM(AV18:AV45)</f>
        <v>6827800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41"/>
      <c r="B47" s="185"/>
      <c r="C47" s="185">
        <v>313</v>
      </c>
      <c r="D47" s="545" t="s">
        <v>3</v>
      </c>
      <c r="E47" s="545"/>
      <c r="F47" s="545"/>
      <c r="G47" s="545"/>
      <c r="H47" s="76">
        <f t="shared" si="97"/>
        <v>0</v>
      </c>
      <c r="I47" s="80"/>
      <c r="J47" s="94"/>
      <c r="K47" s="82"/>
      <c r="L47" s="331"/>
      <c r="M47" s="123"/>
      <c r="N47" s="81"/>
      <c r="O47" s="81"/>
      <c r="P47" s="81"/>
      <c r="Q47" s="81"/>
      <c r="R47" s="81"/>
      <c r="S47" s="82"/>
      <c r="T47" s="263">
        <f t="shared" si="100"/>
        <v>0</v>
      </c>
      <c r="U47" s="248"/>
      <c r="V47" s="253"/>
      <c r="W47" s="249"/>
      <c r="X47" s="333"/>
      <c r="Y47" s="250"/>
      <c r="Z47" s="251"/>
      <c r="AA47" s="251"/>
      <c r="AB47" s="251"/>
      <c r="AC47" s="251"/>
      <c r="AD47" s="251"/>
      <c r="AE47" s="249"/>
      <c r="AF47" s="286">
        <f t="shared" si="103"/>
        <v>0</v>
      </c>
      <c r="AG47" s="248"/>
      <c r="AH47" s="253"/>
      <c r="AI47" s="249"/>
      <c r="AJ47" s="333"/>
      <c r="AK47" s="250"/>
      <c r="AL47" s="251"/>
      <c r="AM47" s="251"/>
      <c r="AN47" s="251"/>
      <c r="AO47" s="251"/>
      <c r="AP47" s="251"/>
      <c r="AQ47" s="249"/>
      <c r="AR47" s="214"/>
      <c r="AS47" s="342"/>
      <c r="AT47" s="266"/>
      <c r="AU47" s="266"/>
      <c r="AV47" s="266"/>
      <c r="AX47" s="129"/>
      <c r="AY47" s="129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3">
      <c r="A48" s="549">
        <v>32</v>
      </c>
      <c r="B48" s="550"/>
      <c r="C48" s="90"/>
      <c r="D48" s="543" t="s">
        <v>4</v>
      </c>
      <c r="E48" s="543"/>
      <c r="F48" s="543"/>
      <c r="G48" s="544"/>
      <c r="H48" s="75">
        <f t="shared" si="97"/>
        <v>0</v>
      </c>
      <c r="I48" s="77">
        <f>SUM(I49:I52)</f>
        <v>0</v>
      </c>
      <c r="J48" s="61">
        <f>SUM(J49:J52)</f>
        <v>0</v>
      </c>
      <c r="K48" s="79">
        <f t="shared" ref="K48:S48" si="112">SUM(K49:K52)</f>
        <v>0</v>
      </c>
      <c r="L48" s="330">
        <f t="shared" si="112"/>
        <v>0</v>
      </c>
      <c r="M48" s="95">
        <f t="shared" si="112"/>
        <v>0</v>
      </c>
      <c r="N48" s="78">
        <f t="shared" si="112"/>
        <v>0</v>
      </c>
      <c r="O48" s="78">
        <f t="shared" ref="O48" si="113">SUM(O49:O52)</f>
        <v>0</v>
      </c>
      <c r="P48" s="78">
        <f t="shared" si="112"/>
        <v>0</v>
      </c>
      <c r="Q48" s="78">
        <f t="shared" si="112"/>
        <v>0</v>
      </c>
      <c r="R48" s="78">
        <f t="shared" si="112"/>
        <v>0</v>
      </c>
      <c r="S48" s="79">
        <f t="shared" si="112"/>
        <v>0</v>
      </c>
      <c r="T48" s="255">
        <f t="shared" si="100"/>
        <v>0</v>
      </c>
      <c r="U48" s="77">
        <f t="shared" ref="U48:AE48" si="114">SUM(U49:U52)</f>
        <v>0</v>
      </c>
      <c r="V48" s="61">
        <f t="shared" si="114"/>
        <v>0</v>
      </c>
      <c r="W48" s="79">
        <f t="shared" si="114"/>
        <v>0</v>
      </c>
      <c r="X48" s="330">
        <f t="shared" si="114"/>
        <v>0</v>
      </c>
      <c r="Y48" s="95">
        <f t="shared" si="114"/>
        <v>0</v>
      </c>
      <c r="Z48" s="78">
        <f t="shared" si="114"/>
        <v>0</v>
      </c>
      <c r="AA48" s="78">
        <f t="shared" ref="AA48" si="115">SUM(AA49:AA52)</f>
        <v>0</v>
      </c>
      <c r="AB48" s="78">
        <f t="shared" si="114"/>
        <v>0</v>
      </c>
      <c r="AC48" s="78">
        <f t="shared" si="114"/>
        <v>0</v>
      </c>
      <c r="AD48" s="78">
        <f t="shared" si="114"/>
        <v>0</v>
      </c>
      <c r="AE48" s="79">
        <f t="shared" si="114"/>
        <v>0</v>
      </c>
      <c r="AF48" s="285">
        <f t="shared" si="103"/>
        <v>0</v>
      </c>
      <c r="AG48" s="77">
        <f t="shared" ref="AG48:AQ48" si="116">SUM(AG49:AG52)</f>
        <v>0</v>
      </c>
      <c r="AH48" s="61">
        <f t="shared" si="116"/>
        <v>0</v>
      </c>
      <c r="AI48" s="79">
        <f t="shared" si="116"/>
        <v>0</v>
      </c>
      <c r="AJ48" s="330">
        <f t="shared" si="116"/>
        <v>0</v>
      </c>
      <c r="AK48" s="95">
        <f t="shared" si="116"/>
        <v>0</v>
      </c>
      <c r="AL48" s="78">
        <f t="shared" si="116"/>
        <v>0</v>
      </c>
      <c r="AM48" s="78">
        <f t="shared" ref="AM48" si="117">SUM(AM49:AM52)</f>
        <v>0</v>
      </c>
      <c r="AN48" s="78">
        <f t="shared" si="116"/>
        <v>0</v>
      </c>
      <c r="AO48" s="78">
        <f t="shared" si="116"/>
        <v>0</v>
      </c>
      <c r="AP48" s="78">
        <f t="shared" si="116"/>
        <v>0</v>
      </c>
      <c r="AQ48" s="79">
        <f t="shared" si="116"/>
        <v>0</v>
      </c>
      <c r="AR48" s="214"/>
      <c r="AS48" s="342"/>
      <c r="AT48" s="343"/>
      <c r="AU48" s="343"/>
      <c r="AV48" s="34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</row>
    <row r="49" spans="1:136" s="72" customFormat="1" ht="15.75" customHeight="1" x14ac:dyDescent="0.25">
      <c r="A49" s="241"/>
      <c r="B49" s="185"/>
      <c r="C49" s="185">
        <v>321</v>
      </c>
      <c r="D49" s="545" t="s">
        <v>5</v>
      </c>
      <c r="E49" s="545"/>
      <c r="F49" s="545"/>
      <c r="G49" s="545"/>
      <c r="H49" s="76">
        <f t="shared" si="97"/>
        <v>0</v>
      </c>
      <c r="I49" s="80"/>
      <c r="J49" s="94"/>
      <c r="K49" s="82"/>
      <c r="L49" s="331"/>
      <c r="M49" s="123"/>
      <c r="N49" s="81"/>
      <c r="O49" s="81"/>
      <c r="P49" s="81"/>
      <c r="Q49" s="81"/>
      <c r="R49" s="81"/>
      <c r="S49" s="82"/>
      <c r="T49" s="263">
        <f t="shared" si="100"/>
        <v>0</v>
      </c>
      <c r="U49" s="248"/>
      <c r="V49" s="253"/>
      <c r="W49" s="249"/>
      <c r="X49" s="333"/>
      <c r="Y49" s="250"/>
      <c r="Z49" s="251"/>
      <c r="AA49" s="251"/>
      <c r="AB49" s="251"/>
      <c r="AC49" s="251"/>
      <c r="AD49" s="251"/>
      <c r="AE49" s="249"/>
      <c r="AF49" s="286">
        <f t="shared" si="103"/>
        <v>0</v>
      </c>
      <c r="AG49" s="248"/>
      <c r="AH49" s="253"/>
      <c r="AI49" s="249"/>
      <c r="AJ49" s="333"/>
      <c r="AK49" s="250"/>
      <c r="AL49" s="251"/>
      <c r="AM49" s="251"/>
      <c r="AN49" s="251"/>
      <c r="AO49" s="251"/>
      <c r="AP49" s="251"/>
      <c r="AQ49" s="249"/>
      <c r="AR49" s="214"/>
      <c r="AS49" s="342"/>
      <c r="AT49" s="266"/>
      <c r="AU49" s="266"/>
      <c r="AV49" s="266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41"/>
      <c r="B50" s="185"/>
      <c r="C50" s="185">
        <v>322</v>
      </c>
      <c r="D50" s="545" t="s">
        <v>6</v>
      </c>
      <c r="E50" s="545"/>
      <c r="F50" s="545"/>
      <c r="G50" s="545"/>
      <c r="H50" s="76">
        <f t="shared" si="97"/>
        <v>0</v>
      </c>
      <c r="I50" s="80"/>
      <c r="J50" s="94"/>
      <c r="K50" s="82"/>
      <c r="L50" s="331"/>
      <c r="M50" s="123"/>
      <c r="N50" s="81"/>
      <c r="O50" s="81"/>
      <c r="P50" s="81"/>
      <c r="Q50" s="81"/>
      <c r="R50" s="81"/>
      <c r="S50" s="82"/>
      <c r="T50" s="263">
        <f t="shared" si="100"/>
        <v>0</v>
      </c>
      <c r="U50" s="248"/>
      <c r="V50" s="253"/>
      <c r="W50" s="249"/>
      <c r="X50" s="333"/>
      <c r="Y50" s="250"/>
      <c r="Z50" s="251"/>
      <c r="AA50" s="251"/>
      <c r="AB50" s="251"/>
      <c r="AC50" s="251"/>
      <c r="AD50" s="251"/>
      <c r="AE50" s="249"/>
      <c r="AF50" s="286">
        <f t="shared" si="103"/>
        <v>0</v>
      </c>
      <c r="AG50" s="248"/>
      <c r="AH50" s="253"/>
      <c r="AI50" s="249"/>
      <c r="AJ50" s="333"/>
      <c r="AK50" s="250"/>
      <c r="AL50" s="251"/>
      <c r="AM50" s="251"/>
      <c r="AN50" s="251"/>
      <c r="AO50" s="251"/>
      <c r="AP50" s="251"/>
      <c r="AQ50" s="249"/>
      <c r="AR50" s="214"/>
      <c r="AS50" s="342"/>
      <c r="AT50" s="266"/>
      <c r="AU50" s="266"/>
      <c r="AV50" s="266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3">
      <c r="A51" s="241"/>
      <c r="B51" s="185"/>
      <c r="C51" s="185">
        <v>323</v>
      </c>
      <c r="D51" s="545" t="s">
        <v>7</v>
      </c>
      <c r="E51" s="545"/>
      <c r="F51" s="545"/>
      <c r="G51" s="545"/>
      <c r="H51" s="76">
        <f>SUM(I51:S51)</f>
        <v>0</v>
      </c>
      <c r="I51" s="80"/>
      <c r="J51" s="94"/>
      <c r="K51" s="82"/>
      <c r="L51" s="331"/>
      <c r="M51" s="123"/>
      <c r="N51" s="81"/>
      <c r="O51" s="81"/>
      <c r="P51" s="81"/>
      <c r="Q51" s="81"/>
      <c r="R51" s="81"/>
      <c r="S51" s="82"/>
      <c r="T51" s="263">
        <f>SUM(U51:AE51)</f>
        <v>0</v>
      </c>
      <c r="U51" s="248"/>
      <c r="V51" s="253"/>
      <c r="W51" s="249"/>
      <c r="X51" s="333"/>
      <c r="Y51" s="250"/>
      <c r="Z51" s="251"/>
      <c r="AA51" s="251"/>
      <c r="AB51" s="251"/>
      <c r="AC51" s="251"/>
      <c r="AD51" s="251"/>
      <c r="AE51" s="249"/>
      <c r="AF51" s="286">
        <f>SUM(AG51:AQ51)</f>
        <v>0</v>
      </c>
      <c r="AG51" s="248"/>
      <c r="AH51" s="253"/>
      <c r="AI51" s="249"/>
      <c r="AJ51" s="333"/>
      <c r="AK51" s="250"/>
      <c r="AL51" s="251"/>
      <c r="AM51" s="251"/>
      <c r="AN51" s="251"/>
      <c r="AO51" s="251"/>
      <c r="AP51" s="251"/>
      <c r="AQ51" s="249"/>
      <c r="AR51" s="214"/>
      <c r="AS51" s="342"/>
      <c r="AT51" s="266"/>
      <c r="AU51" s="266"/>
      <c r="AV51" s="266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3">
      <c r="A52" s="241"/>
      <c r="B52" s="185"/>
      <c r="C52" s="185">
        <v>329</v>
      </c>
      <c r="D52" s="545" t="s">
        <v>8</v>
      </c>
      <c r="E52" s="545"/>
      <c r="F52" s="545"/>
      <c r="G52" s="546"/>
      <c r="H52" s="76">
        <f t="shared" ref="H52" si="118">SUM(I52:S52)</f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ref="T52" si="119">SUM(U52:AE52)</f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ref="AF52" si="120">SUM(AG52:AQ52)</f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342"/>
      <c r="AT52" s="266"/>
      <c r="AU52" s="266"/>
      <c r="AV52" s="266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3">
      <c r="A53" s="305"/>
      <c r="B53" s="30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4"/>
      <c r="AS53" s="342"/>
      <c r="AT53" s="266"/>
      <c r="AU53" s="266"/>
      <c r="AV53" s="266"/>
      <c r="AX53" s="129"/>
      <c r="AY53" s="129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3" customFormat="1" ht="27" customHeight="1" x14ac:dyDescent="0.3">
      <c r="A54" s="558" t="s">
        <v>125</v>
      </c>
      <c r="B54" s="559"/>
      <c r="C54" s="559"/>
      <c r="D54" s="580" t="s">
        <v>126</v>
      </c>
      <c r="E54" s="580"/>
      <c r="F54" s="580"/>
      <c r="G54" s="581"/>
      <c r="H54" s="97">
        <f>SUM(I54:S54)</f>
        <v>74870</v>
      </c>
      <c r="I54" s="98">
        <f t="shared" ref="I54:S54" si="121">I55+I75+I87+I99+I108</f>
        <v>45000</v>
      </c>
      <c r="J54" s="312">
        <f t="shared" si="121"/>
        <v>0</v>
      </c>
      <c r="K54" s="127">
        <f t="shared" si="121"/>
        <v>0</v>
      </c>
      <c r="L54" s="328">
        <f t="shared" si="121"/>
        <v>0</v>
      </c>
      <c r="M54" s="124">
        <f t="shared" si="121"/>
        <v>0</v>
      </c>
      <c r="N54" s="99">
        <f t="shared" si="121"/>
        <v>0</v>
      </c>
      <c r="O54" s="99">
        <f t="shared" si="121"/>
        <v>0</v>
      </c>
      <c r="P54" s="99">
        <f t="shared" si="121"/>
        <v>29870</v>
      </c>
      <c r="Q54" s="99">
        <f t="shared" si="121"/>
        <v>0</v>
      </c>
      <c r="R54" s="99">
        <f t="shared" si="121"/>
        <v>0</v>
      </c>
      <c r="S54" s="127">
        <f t="shared" si="121"/>
        <v>0</v>
      </c>
      <c r="T54" s="269">
        <f>SUM(U54:AE54)</f>
        <v>45000</v>
      </c>
      <c r="U54" s="98">
        <f t="shared" ref="U54:AE54" si="122">U55+U75+U87+U99+U108</f>
        <v>45000</v>
      </c>
      <c r="V54" s="312">
        <f t="shared" si="122"/>
        <v>0</v>
      </c>
      <c r="W54" s="127">
        <f t="shared" si="122"/>
        <v>0</v>
      </c>
      <c r="X54" s="328">
        <f t="shared" si="122"/>
        <v>0</v>
      </c>
      <c r="Y54" s="124">
        <f t="shared" si="122"/>
        <v>0</v>
      </c>
      <c r="Z54" s="99">
        <f t="shared" si="122"/>
        <v>0</v>
      </c>
      <c r="AA54" s="99">
        <f t="shared" si="122"/>
        <v>0</v>
      </c>
      <c r="AB54" s="99">
        <f t="shared" si="122"/>
        <v>0</v>
      </c>
      <c r="AC54" s="99">
        <f t="shared" si="122"/>
        <v>0</v>
      </c>
      <c r="AD54" s="99">
        <f t="shared" si="122"/>
        <v>0</v>
      </c>
      <c r="AE54" s="127">
        <f t="shared" si="122"/>
        <v>0</v>
      </c>
      <c r="AF54" s="283">
        <f>SUM(AG54:AQ54)</f>
        <v>45000</v>
      </c>
      <c r="AG54" s="98">
        <f t="shared" ref="AG54:AQ54" si="123">AG55+AG75+AG87+AG99+AG108</f>
        <v>45000</v>
      </c>
      <c r="AH54" s="312">
        <f t="shared" si="123"/>
        <v>0</v>
      </c>
      <c r="AI54" s="127">
        <f t="shared" si="123"/>
        <v>0</v>
      </c>
      <c r="AJ54" s="328">
        <f t="shared" si="123"/>
        <v>0</v>
      </c>
      <c r="AK54" s="124">
        <f t="shared" si="123"/>
        <v>0</v>
      </c>
      <c r="AL54" s="99">
        <f t="shared" si="123"/>
        <v>0</v>
      </c>
      <c r="AM54" s="99">
        <f t="shared" si="123"/>
        <v>0</v>
      </c>
      <c r="AN54" s="99">
        <f t="shared" si="123"/>
        <v>0</v>
      </c>
      <c r="AO54" s="99">
        <f t="shared" si="123"/>
        <v>0</v>
      </c>
      <c r="AP54" s="99">
        <f t="shared" si="123"/>
        <v>0</v>
      </c>
      <c r="AQ54" s="127">
        <f t="shared" si="123"/>
        <v>0</v>
      </c>
      <c r="AR54" s="214"/>
      <c r="AS54" s="342"/>
      <c r="AT54" s="341"/>
      <c r="AU54" s="341"/>
      <c r="AV54" s="341"/>
      <c r="AX54" s="129"/>
      <c r="AY54" s="129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</row>
    <row r="55" spans="1:136" s="74" customFormat="1" ht="25.9" customHeight="1" x14ac:dyDescent="0.25">
      <c r="A55" s="552" t="s">
        <v>65</v>
      </c>
      <c r="B55" s="553"/>
      <c r="C55" s="553"/>
      <c r="D55" s="554" t="s">
        <v>132</v>
      </c>
      <c r="E55" s="554"/>
      <c r="F55" s="554"/>
      <c r="G55" s="555"/>
      <c r="H55" s="83">
        <f>SUM(I55:S55)</f>
        <v>74870</v>
      </c>
      <c r="I55" s="84">
        <f t="shared" ref="I55:S55" si="124">I56+I65</f>
        <v>45000</v>
      </c>
      <c r="J55" s="313">
        <f t="shared" ref="J55" si="125">J56+J65</f>
        <v>0</v>
      </c>
      <c r="K55" s="86">
        <f t="shared" si="124"/>
        <v>0</v>
      </c>
      <c r="L55" s="329">
        <f t="shared" si="124"/>
        <v>0</v>
      </c>
      <c r="M55" s="125">
        <f t="shared" si="124"/>
        <v>0</v>
      </c>
      <c r="N55" s="85">
        <f t="shared" si="124"/>
        <v>0</v>
      </c>
      <c r="O55" s="85">
        <f t="shared" ref="O55" si="126">O56+O65</f>
        <v>0</v>
      </c>
      <c r="P55" s="85">
        <f t="shared" si="124"/>
        <v>29870</v>
      </c>
      <c r="Q55" s="85">
        <f t="shared" si="124"/>
        <v>0</v>
      </c>
      <c r="R55" s="85">
        <f t="shared" si="124"/>
        <v>0</v>
      </c>
      <c r="S55" s="86">
        <f t="shared" si="124"/>
        <v>0</v>
      </c>
      <c r="T55" s="268">
        <f>SUM(U55:AE55)</f>
        <v>45000</v>
      </c>
      <c r="U55" s="84">
        <f t="shared" ref="U55:AE55" si="127">U56+U65</f>
        <v>45000</v>
      </c>
      <c r="V55" s="313">
        <f t="shared" ref="V55" si="128">V56+V65</f>
        <v>0</v>
      </c>
      <c r="W55" s="86">
        <f t="shared" si="127"/>
        <v>0</v>
      </c>
      <c r="X55" s="329">
        <f t="shared" si="127"/>
        <v>0</v>
      </c>
      <c r="Y55" s="125">
        <f t="shared" si="127"/>
        <v>0</v>
      </c>
      <c r="Z55" s="85">
        <f t="shared" si="127"/>
        <v>0</v>
      </c>
      <c r="AA55" s="85">
        <f t="shared" ref="AA55" si="129">AA56+AA65</f>
        <v>0</v>
      </c>
      <c r="AB55" s="85">
        <f t="shared" si="127"/>
        <v>0</v>
      </c>
      <c r="AC55" s="85">
        <f t="shared" si="127"/>
        <v>0</v>
      </c>
      <c r="AD55" s="85">
        <f t="shared" si="127"/>
        <v>0</v>
      </c>
      <c r="AE55" s="86">
        <f t="shared" si="127"/>
        <v>0</v>
      </c>
      <c r="AF55" s="284">
        <f>SUM(AG55:AQ55)</f>
        <v>45000</v>
      </c>
      <c r="AG55" s="84">
        <f t="shared" ref="AG55:AQ55" si="130">AG56+AG65</f>
        <v>45000</v>
      </c>
      <c r="AH55" s="313">
        <f t="shared" ref="AH55" si="131">AH56+AH65</f>
        <v>0</v>
      </c>
      <c r="AI55" s="86">
        <f t="shared" si="130"/>
        <v>0</v>
      </c>
      <c r="AJ55" s="329">
        <f t="shared" si="130"/>
        <v>0</v>
      </c>
      <c r="AK55" s="125">
        <f t="shared" si="130"/>
        <v>0</v>
      </c>
      <c r="AL55" s="85">
        <f t="shared" si="130"/>
        <v>0</v>
      </c>
      <c r="AM55" s="85">
        <f t="shared" ref="AM55" si="132">AM56+AM65</f>
        <v>0</v>
      </c>
      <c r="AN55" s="85">
        <f t="shared" si="130"/>
        <v>0</v>
      </c>
      <c r="AO55" s="85">
        <f t="shared" si="130"/>
        <v>0</v>
      </c>
      <c r="AP55" s="85">
        <f t="shared" si="130"/>
        <v>0</v>
      </c>
      <c r="AQ55" s="86">
        <f t="shared" si="130"/>
        <v>0</v>
      </c>
      <c r="AR55" s="214"/>
      <c r="AS55" s="342"/>
      <c r="AT55" s="341"/>
      <c r="AU55" s="341"/>
      <c r="AV55" s="341"/>
      <c r="AX55" s="108"/>
      <c r="AY55" s="108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</row>
    <row r="56" spans="1:136" s="74" customFormat="1" ht="15.75" customHeight="1" x14ac:dyDescent="0.3">
      <c r="A56" s="239">
        <v>3</v>
      </c>
      <c r="B56" s="68"/>
      <c r="C56" s="90"/>
      <c r="D56" s="543" t="s">
        <v>16</v>
      </c>
      <c r="E56" s="543"/>
      <c r="F56" s="543"/>
      <c r="G56" s="544"/>
      <c r="H56" s="75">
        <f t="shared" ref="H56:H59" si="133">SUM(I56:S56)</f>
        <v>29870</v>
      </c>
      <c r="I56" s="77">
        <f>I57+I63</f>
        <v>0</v>
      </c>
      <c r="J56" s="61">
        <f>J57+J63</f>
        <v>0</v>
      </c>
      <c r="K56" s="79">
        <f>K57+K63</f>
        <v>0</v>
      </c>
      <c r="L56" s="330">
        <f t="shared" ref="L56:S56" si="134">L57+L63</f>
        <v>0</v>
      </c>
      <c r="M56" s="95">
        <f t="shared" si="134"/>
        <v>0</v>
      </c>
      <c r="N56" s="78">
        <f t="shared" si="134"/>
        <v>0</v>
      </c>
      <c r="O56" s="78">
        <f t="shared" ref="O56" si="135">O57+O63</f>
        <v>0</v>
      </c>
      <c r="P56" s="78">
        <f t="shared" si="134"/>
        <v>29870</v>
      </c>
      <c r="Q56" s="78">
        <f t="shared" si="134"/>
        <v>0</v>
      </c>
      <c r="R56" s="78">
        <f t="shared" si="134"/>
        <v>0</v>
      </c>
      <c r="S56" s="79">
        <f t="shared" si="134"/>
        <v>0</v>
      </c>
      <c r="T56" s="255">
        <f t="shared" ref="T56:T59" si="136">SUM(U56:AE56)</f>
        <v>0</v>
      </c>
      <c r="U56" s="77">
        <f t="shared" ref="U56:AE56" si="137">U57+U63</f>
        <v>0</v>
      </c>
      <c r="V56" s="61">
        <f t="shared" ref="V56" si="138">V57+V63</f>
        <v>0</v>
      </c>
      <c r="W56" s="79">
        <f t="shared" si="137"/>
        <v>0</v>
      </c>
      <c r="X56" s="330">
        <f t="shared" si="137"/>
        <v>0</v>
      </c>
      <c r="Y56" s="95">
        <f t="shared" si="137"/>
        <v>0</v>
      </c>
      <c r="Z56" s="78">
        <f t="shared" si="137"/>
        <v>0</v>
      </c>
      <c r="AA56" s="78">
        <f t="shared" ref="AA56" si="139">AA57+AA63</f>
        <v>0</v>
      </c>
      <c r="AB56" s="78">
        <f t="shared" si="137"/>
        <v>0</v>
      </c>
      <c r="AC56" s="78">
        <f t="shared" si="137"/>
        <v>0</v>
      </c>
      <c r="AD56" s="78">
        <f t="shared" si="137"/>
        <v>0</v>
      </c>
      <c r="AE56" s="79">
        <f t="shared" si="137"/>
        <v>0</v>
      </c>
      <c r="AF56" s="285">
        <f t="shared" ref="AF56:AF59" si="140">SUM(AG56:AQ56)</f>
        <v>0</v>
      </c>
      <c r="AG56" s="77">
        <f t="shared" ref="AG56:AP56" si="141">AG57+AG63</f>
        <v>0</v>
      </c>
      <c r="AH56" s="61">
        <f t="shared" ref="AH56" si="142">AH57+AH63</f>
        <v>0</v>
      </c>
      <c r="AI56" s="79">
        <f t="shared" si="141"/>
        <v>0</v>
      </c>
      <c r="AJ56" s="330">
        <f t="shared" si="141"/>
        <v>0</v>
      </c>
      <c r="AK56" s="95">
        <f t="shared" si="141"/>
        <v>0</v>
      </c>
      <c r="AL56" s="78">
        <f t="shared" si="141"/>
        <v>0</v>
      </c>
      <c r="AM56" s="78">
        <f t="shared" ref="AM56" si="143">AM57+AM63</f>
        <v>0</v>
      </c>
      <c r="AN56" s="78">
        <f t="shared" si="141"/>
        <v>0</v>
      </c>
      <c r="AO56" s="78">
        <f t="shared" si="141"/>
        <v>0</v>
      </c>
      <c r="AP56" s="78">
        <f t="shared" si="141"/>
        <v>0</v>
      </c>
      <c r="AQ56" s="79">
        <f>AQ57+AQ63</f>
        <v>0</v>
      </c>
      <c r="AR56" s="214"/>
      <c r="AS56" s="342"/>
      <c r="AT56" s="341"/>
      <c r="AU56" s="341"/>
      <c r="AV56" s="341"/>
      <c r="AX56" s="107"/>
      <c r="AY56" s="107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</row>
    <row r="57" spans="1:136" s="73" customFormat="1" ht="15.75" customHeight="1" x14ac:dyDescent="0.3">
      <c r="A57" s="549">
        <v>32</v>
      </c>
      <c r="B57" s="550"/>
      <c r="C57" s="90"/>
      <c r="D57" s="543" t="s">
        <v>4</v>
      </c>
      <c r="E57" s="543"/>
      <c r="F57" s="543"/>
      <c r="G57" s="544"/>
      <c r="H57" s="75">
        <f t="shared" si="133"/>
        <v>29870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30">
        <f t="shared" ref="L57:S57" si="144">SUM(L58:L62)</f>
        <v>0</v>
      </c>
      <c r="M57" s="95">
        <f t="shared" si="144"/>
        <v>0</v>
      </c>
      <c r="N57" s="78">
        <f t="shared" si="144"/>
        <v>0</v>
      </c>
      <c r="O57" s="78">
        <f t="shared" ref="O57" si="145">SUM(O58:O62)</f>
        <v>0</v>
      </c>
      <c r="P57" s="78">
        <f t="shared" si="144"/>
        <v>29870</v>
      </c>
      <c r="Q57" s="78">
        <f t="shared" si="144"/>
        <v>0</v>
      </c>
      <c r="R57" s="78">
        <f t="shared" si="144"/>
        <v>0</v>
      </c>
      <c r="S57" s="79">
        <f t="shared" si="144"/>
        <v>0</v>
      </c>
      <c r="T57" s="255">
        <f t="shared" si="136"/>
        <v>0</v>
      </c>
      <c r="U57" s="77">
        <f>SUM(U58:U62)</f>
        <v>0</v>
      </c>
      <c r="V57" s="61">
        <f>SUM(V58:V62)</f>
        <v>0</v>
      </c>
      <c r="W57" s="79">
        <f t="shared" ref="W57:AE57" si="146">SUM(W58:W62)</f>
        <v>0</v>
      </c>
      <c r="X57" s="330">
        <f t="shared" si="146"/>
        <v>0</v>
      </c>
      <c r="Y57" s="95">
        <f t="shared" si="146"/>
        <v>0</v>
      </c>
      <c r="Z57" s="78">
        <f t="shared" si="146"/>
        <v>0</v>
      </c>
      <c r="AA57" s="78">
        <f t="shared" ref="AA57" si="147">SUM(AA58:AA62)</f>
        <v>0</v>
      </c>
      <c r="AB57" s="78">
        <f t="shared" si="146"/>
        <v>0</v>
      </c>
      <c r="AC57" s="78">
        <f t="shared" si="146"/>
        <v>0</v>
      </c>
      <c r="AD57" s="78">
        <f t="shared" si="146"/>
        <v>0</v>
      </c>
      <c r="AE57" s="79">
        <f t="shared" si="146"/>
        <v>0</v>
      </c>
      <c r="AF57" s="285">
        <f t="shared" si="140"/>
        <v>0</v>
      </c>
      <c r="AG57" s="77">
        <f>SUM(AG58:AG62)</f>
        <v>0</v>
      </c>
      <c r="AH57" s="61">
        <f>SUM(AH58:AH62)</f>
        <v>0</v>
      </c>
      <c r="AI57" s="79">
        <f t="shared" ref="AI57:AP57" si="148">SUM(AI58:AI62)</f>
        <v>0</v>
      </c>
      <c r="AJ57" s="330">
        <f t="shared" si="148"/>
        <v>0</v>
      </c>
      <c r="AK57" s="95">
        <f t="shared" si="148"/>
        <v>0</v>
      </c>
      <c r="AL57" s="78">
        <f t="shared" si="148"/>
        <v>0</v>
      </c>
      <c r="AM57" s="78">
        <f t="shared" ref="AM57" si="149">SUM(AM58:AM62)</f>
        <v>0</v>
      </c>
      <c r="AN57" s="78">
        <f t="shared" si="148"/>
        <v>0</v>
      </c>
      <c r="AO57" s="78">
        <f t="shared" si="148"/>
        <v>0</v>
      </c>
      <c r="AP57" s="78">
        <f t="shared" si="148"/>
        <v>0</v>
      </c>
      <c r="AQ57" s="79">
        <f>SUM(AQ58:AQ62)</f>
        <v>0</v>
      </c>
      <c r="AR57" s="214"/>
      <c r="AS57" s="342"/>
      <c r="AT57" s="343"/>
      <c r="AU57" s="343"/>
      <c r="AV57" s="343"/>
      <c r="AX57" s="199"/>
      <c r="AY57" s="19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</row>
    <row r="58" spans="1:136" s="72" customFormat="1" ht="15.75" customHeight="1" x14ac:dyDescent="0.25">
      <c r="A58" s="241"/>
      <c r="B58" s="185"/>
      <c r="C58" s="185">
        <v>321</v>
      </c>
      <c r="D58" s="545" t="s">
        <v>5</v>
      </c>
      <c r="E58" s="545"/>
      <c r="F58" s="545"/>
      <c r="G58" s="545"/>
      <c r="H58" s="76">
        <f t="shared" si="133"/>
        <v>0</v>
      </c>
      <c r="I58" s="80"/>
      <c r="J58" s="94"/>
      <c r="K58" s="82"/>
      <c r="L58" s="331"/>
      <c r="M58" s="123"/>
      <c r="N58" s="81"/>
      <c r="O58" s="81"/>
      <c r="P58" s="81"/>
      <c r="Q58" s="81"/>
      <c r="R58" s="81"/>
      <c r="S58" s="82"/>
      <c r="T58" s="263">
        <f t="shared" si="136"/>
        <v>0</v>
      </c>
      <c r="U58" s="248"/>
      <c r="V58" s="253"/>
      <c r="W58" s="249"/>
      <c r="X58" s="333"/>
      <c r="Y58" s="250"/>
      <c r="Z58" s="251"/>
      <c r="AA58" s="251"/>
      <c r="AB58" s="251"/>
      <c r="AC58" s="251"/>
      <c r="AD58" s="251"/>
      <c r="AE58" s="249"/>
      <c r="AF58" s="286">
        <f t="shared" si="140"/>
        <v>0</v>
      </c>
      <c r="AG58" s="248"/>
      <c r="AH58" s="253"/>
      <c r="AI58" s="249"/>
      <c r="AJ58" s="333"/>
      <c r="AK58" s="250"/>
      <c r="AL58" s="251"/>
      <c r="AM58" s="251"/>
      <c r="AN58" s="251"/>
      <c r="AO58" s="251"/>
      <c r="AP58" s="251"/>
      <c r="AQ58" s="249"/>
      <c r="AR58" s="214"/>
      <c r="AS58" s="342"/>
      <c r="AT58" s="266"/>
      <c r="AU58" s="266"/>
      <c r="AV58" s="266"/>
      <c r="AX58" s="199"/>
      <c r="AY58" s="199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3">
      <c r="A59" s="241"/>
      <c r="B59" s="185"/>
      <c r="C59" s="185">
        <v>322</v>
      </c>
      <c r="D59" s="545" t="s">
        <v>6</v>
      </c>
      <c r="E59" s="545"/>
      <c r="F59" s="545"/>
      <c r="G59" s="545"/>
      <c r="H59" s="76">
        <f t="shared" si="133"/>
        <v>0</v>
      </c>
      <c r="I59" s="80"/>
      <c r="J59" s="94"/>
      <c r="K59" s="82"/>
      <c r="L59" s="331"/>
      <c r="M59" s="123"/>
      <c r="N59" s="81"/>
      <c r="O59" s="81"/>
      <c r="P59" s="81"/>
      <c r="Q59" s="81"/>
      <c r="R59" s="81"/>
      <c r="S59" s="82"/>
      <c r="T59" s="263">
        <f t="shared" si="136"/>
        <v>0</v>
      </c>
      <c r="U59" s="248"/>
      <c r="V59" s="253"/>
      <c r="W59" s="249"/>
      <c r="X59" s="333"/>
      <c r="Y59" s="250"/>
      <c r="Z59" s="251"/>
      <c r="AA59" s="251"/>
      <c r="AB59" s="251"/>
      <c r="AC59" s="251"/>
      <c r="AD59" s="251"/>
      <c r="AE59" s="249"/>
      <c r="AF59" s="286">
        <f t="shared" si="140"/>
        <v>0</v>
      </c>
      <c r="AG59" s="248"/>
      <c r="AH59" s="253"/>
      <c r="AI59" s="249"/>
      <c r="AJ59" s="333"/>
      <c r="AK59" s="250"/>
      <c r="AL59" s="251"/>
      <c r="AM59" s="251"/>
      <c r="AN59" s="251"/>
      <c r="AO59" s="251"/>
      <c r="AP59" s="251"/>
      <c r="AQ59" s="249"/>
      <c r="AR59" s="214"/>
      <c r="AS59" s="342"/>
      <c r="AT59" s="266"/>
      <c r="AU59" s="266"/>
      <c r="AV59" s="266"/>
      <c r="AX59" s="129"/>
      <c r="AY59" s="129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3">
      <c r="A60" s="241"/>
      <c r="B60" s="185"/>
      <c r="C60" s="185">
        <v>323</v>
      </c>
      <c r="D60" s="545" t="s">
        <v>7</v>
      </c>
      <c r="E60" s="545"/>
      <c r="F60" s="545"/>
      <c r="G60" s="545"/>
      <c r="H60" s="76">
        <f>SUM(I60:S60)</f>
        <v>0</v>
      </c>
      <c r="I60" s="80"/>
      <c r="J60" s="94"/>
      <c r="K60" s="82"/>
      <c r="L60" s="331"/>
      <c r="M60" s="123"/>
      <c r="N60" s="81"/>
      <c r="O60" s="81"/>
      <c r="P60" s="81"/>
      <c r="Q60" s="81"/>
      <c r="R60" s="81"/>
      <c r="S60" s="82"/>
      <c r="T60" s="263">
        <f>SUM(U60:AE60)</f>
        <v>0</v>
      </c>
      <c r="U60" s="248"/>
      <c r="V60" s="253"/>
      <c r="W60" s="249"/>
      <c r="X60" s="333"/>
      <c r="Y60" s="250"/>
      <c r="Z60" s="251"/>
      <c r="AA60" s="251"/>
      <c r="AB60" s="251"/>
      <c r="AC60" s="251"/>
      <c r="AD60" s="251"/>
      <c r="AE60" s="249"/>
      <c r="AF60" s="286">
        <f>SUM(AG60:AQ60)</f>
        <v>0</v>
      </c>
      <c r="AG60" s="248"/>
      <c r="AH60" s="253"/>
      <c r="AI60" s="249"/>
      <c r="AJ60" s="333"/>
      <c r="AK60" s="250"/>
      <c r="AL60" s="251"/>
      <c r="AM60" s="251"/>
      <c r="AN60" s="251"/>
      <c r="AO60" s="251"/>
      <c r="AP60" s="251"/>
      <c r="AQ60" s="249"/>
      <c r="AR60" s="214"/>
      <c r="AS60" s="342"/>
      <c r="AT60" s="266"/>
      <c r="AU60" s="266"/>
      <c r="AV60" s="266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41"/>
      <c r="B61" s="185"/>
      <c r="C61" s="185">
        <v>324</v>
      </c>
      <c r="D61" s="545" t="s">
        <v>93</v>
      </c>
      <c r="E61" s="545"/>
      <c r="F61" s="545"/>
      <c r="G61" s="545"/>
      <c r="H61" s="76">
        <f t="shared" ref="H61" si="150">SUM(I61:S61)</f>
        <v>29870</v>
      </c>
      <c r="I61" s="80"/>
      <c r="J61" s="94"/>
      <c r="K61" s="82"/>
      <c r="L61" s="331"/>
      <c r="M61" s="123"/>
      <c r="N61" s="81"/>
      <c r="O61" s="81"/>
      <c r="P61" s="81">
        <v>29870</v>
      </c>
      <c r="Q61" s="81"/>
      <c r="R61" s="81"/>
      <c r="S61" s="82"/>
      <c r="T61" s="263">
        <f t="shared" ref="T61:T65" si="151">SUM(U61:AE61)</f>
        <v>0</v>
      </c>
      <c r="U61" s="248"/>
      <c r="V61" s="253"/>
      <c r="W61" s="249"/>
      <c r="X61" s="333"/>
      <c r="Y61" s="250"/>
      <c r="Z61" s="251"/>
      <c r="AA61" s="251"/>
      <c r="AB61" s="251"/>
      <c r="AC61" s="251"/>
      <c r="AD61" s="251"/>
      <c r="AE61" s="249"/>
      <c r="AF61" s="286">
        <f t="shared" ref="AF61:AF65" si="152">SUM(AG61:AQ61)</f>
        <v>0</v>
      </c>
      <c r="AG61" s="248"/>
      <c r="AH61" s="253"/>
      <c r="AI61" s="249"/>
      <c r="AJ61" s="333"/>
      <c r="AK61" s="250"/>
      <c r="AL61" s="251"/>
      <c r="AM61" s="251"/>
      <c r="AN61" s="251"/>
      <c r="AO61" s="251"/>
      <c r="AP61" s="251"/>
      <c r="AQ61" s="249"/>
      <c r="AR61" s="214"/>
      <c r="AS61" s="342"/>
      <c r="AT61" s="201"/>
      <c r="AU61" s="201"/>
      <c r="AV61" s="201"/>
      <c r="AW61" s="201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3">
      <c r="A62" s="241"/>
      <c r="B62" s="185"/>
      <c r="C62" s="185">
        <v>329</v>
      </c>
      <c r="D62" s="545" t="s">
        <v>8</v>
      </c>
      <c r="E62" s="545"/>
      <c r="F62" s="545"/>
      <c r="G62" s="546"/>
      <c r="H62" s="76">
        <f t="shared" ref="H62:H65" si="153">SUM(I62:S62)</f>
        <v>0</v>
      </c>
      <c r="I62" s="80"/>
      <c r="J62" s="94"/>
      <c r="K62" s="82"/>
      <c r="L62" s="331"/>
      <c r="M62" s="123"/>
      <c r="N62" s="81"/>
      <c r="O62" s="81"/>
      <c r="P62" s="81"/>
      <c r="Q62" s="81"/>
      <c r="R62" s="81"/>
      <c r="S62" s="82"/>
      <c r="T62" s="263">
        <f t="shared" si="151"/>
        <v>0</v>
      </c>
      <c r="U62" s="248"/>
      <c r="V62" s="253"/>
      <c r="W62" s="249"/>
      <c r="X62" s="333"/>
      <c r="Y62" s="250"/>
      <c r="Z62" s="251"/>
      <c r="AA62" s="251"/>
      <c r="AB62" s="251"/>
      <c r="AC62" s="251"/>
      <c r="AD62" s="251"/>
      <c r="AE62" s="249"/>
      <c r="AF62" s="286">
        <f t="shared" si="152"/>
        <v>0</v>
      </c>
      <c r="AG62" s="248"/>
      <c r="AH62" s="253"/>
      <c r="AI62" s="249"/>
      <c r="AJ62" s="333"/>
      <c r="AK62" s="250"/>
      <c r="AL62" s="251"/>
      <c r="AM62" s="251"/>
      <c r="AN62" s="251"/>
      <c r="AO62" s="251"/>
      <c r="AP62" s="251"/>
      <c r="AQ62" s="249"/>
      <c r="AR62" s="214"/>
      <c r="AS62" s="129"/>
      <c r="AT62" s="129"/>
      <c r="AU62" s="129"/>
      <c r="AV62" s="129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3">
      <c r="A63" s="549">
        <v>38</v>
      </c>
      <c r="B63" s="550"/>
      <c r="C63" s="90"/>
      <c r="D63" s="543" t="s">
        <v>152</v>
      </c>
      <c r="E63" s="543"/>
      <c r="F63" s="543"/>
      <c r="G63" s="544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154">K64</f>
        <v>0</v>
      </c>
      <c r="L63" s="330">
        <f t="shared" si="154"/>
        <v>0</v>
      </c>
      <c r="M63" s="95">
        <f t="shared" si="154"/>
        <v>0</v>
      </c>
      <c r="N63" s="78">
        <f t="shared" si="154"/>
        <v>0</v>
      </c>
      <c r="O63" s="78">
        <f t="shared" si="154"/>
        <v>0</v>
      </c>
      <c r="P63" s="78">
        <f t="shared" si="154"/>
        <v>0</v>
      </c>
      <c r="Q63" s="78">
        <f t="shared" si="154"/>
        <v>0</v>
      </c>
      <c r="R63" s="78">
        <f t="shared" si="154"/>
        <v>0</v>
      </c>
      <c r="S63" s="79">
        <f t="shared" si="154"/>
        <v>0</v>
      </c>
      <c r="T63" s="255">
        <f>SUM(U63:AE63)</f>
        <v>0</v>
      </c>
      <c r="U63" s="77">
        <f t="shared" ref="U63:AE63" si="155">U64</f>
        <v>0</v>
      </c>
      <c r="V63" s="61">
        <f t="shared" si="155"/>
        <v>0</v>
      </c>
      <c r="W63" s="79">
        <f t="shared" si="155"/>
        <v>0</v>
      </c>
      <c r="X63" s="330">
        <f t="shared" si="155"/>
        <v>0</v>
      </c>
      <c r="Y63" s="95">
        <f t="shared" si="155"/>
        <v>0</v>
      </c>
      <c r="Z63" s="78">
        <f t="shared" si="155"/>
        <v>0</v>
      </c>
      <c r="AA63" s="78">
        <f t="shared" si="155"/>
        <v>0</v>
      </c>
      <c r="AB63" s="78">
        <f t="shared" si="155"/>
        <v>0</v>
      </c>
      <c r="AC63" s="78">
        <f t="shared" si="155"/>
        <v>0</v>
      </c>
      <c r="AD63" s="78">
        <f t="shared" si="155"/>
        <v>0</v>
      </c>
      <c r="AE63" s="79">
        <f t="shared" si="155"/>
        <v>0</v>
      </c>
      <c r="AF63" s="285">
        <f>SUM(AG63:AQ63)</f>
        <v>0</v>
      </c>
      <c r="AG63" s="77">
        <f t="shared" ref="AG63:AQ63" si="156">AG64</f>
        <v>0</v>
      </c>
      <c r="AH63" s="61">
        <f t="shared" si="156"/>
        <v>0</v>
      </c>
      <c r="AI63" s="79">
        <f t="shared" si="156"/>
        <v>0</v>
      </c>
      <c r="AJ63" s="330">
        <f t="shared" si="156"/>
        <v>0</v>
      </c>
      <c r="AK63" s="95">
        <f t="shared" si="156"/>
        <v>0</v>
      </c>
      <c r="AL63" s="78">
        <f t="shared" si="156"/>
        <v>0</v>
      </c>
      <c r="AM63" s="78">
        <f t="shared" si="156"/>
        <v>0</v>
      </c>
      <c r="AN63" s="78">
        <f t="shared" si="156"/>
        <v>0</v>
      </c>
      <c r="AO63" s="78">
        <f t="shared" si="156"/>
        <v>0</v>
      </c>
      <c r="AP63" s="78">
        <f t="shared" si="156"/>
        <v>0</v>
      </c>
      <c r="AQ63" s="79">
        <f t="shared" si="156"/>
        <v>0</v>
      </c>
      <c r="AR63" s="214"/>
      <c r="AS63" s="342"/>
      <c r="AT63" s="265"/>
      <c r="AU63" s="130"/>
      <c r="AV63" s="130"/>
      <c r="AW63" s="130"/>
      <c r="AX63" s="199"/>
      <c r="AY63" s="19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</row>
    <row r="64" spans="1:136" s="72" customFormat="1" ht="15.75" customHeight="1" x14ac:dyDescent="0.25">
      <c r="A64" s="241"/>
      <c r="B64" s="185"/>
      <c r="C64" s="185">
        <v>381</v>
      </c>
      <c r="D64" s="545" t="s">
        <v>151</v>
      </c>
      <c r="E64" s="545"/>
      <c r="F64" s="545"/>
      <c r="G64" s="545"/>
      <c r="H64" s="76">
        <f>SUM(I64:S64)</f>
        <v>0</v>
      </c>
      <c r="I64" s="80"/>
      <c r="J64" s="94"/>
      <c r="K64" s="82"/>
      <c r="L64" s="331"/>
      <c r="M64" s="123"/>
      <c r="N64" s="81"/>
      <c r="O64" s="81"/>
      <c r="P64" s="81"/>
      <c r="Q64" s="81"/>
      <c r="R64" s="81"/>
      <c r="S64" s="82"/>
      <c r="T64" s="263">
        <f>SUM(U64:AE64)</f>
        <v>0</v>
      </c>
      <c r="U64" s="248"/>
      <c r="V64" s="253"/>
      <c r="W64" s="249"/>
      <c r="X64" s="333"/>
      <c r="Y64" s="250"/>
      <c r="Z64" s="251"/>
      <c r="AA64" s="251"/>
      <c r="AB64" s="251"/>
      <c r="AC64" s="251"/>
      <c r="AD64" s="251"/>
      <c r="AE64" s="249"/>
      <c r="AF64" s="286">
        <f t="shared" si="152"/>
        <v>0</v>
      </c>
      <c r="AG64" s="248"/>
      <c r="AH64" s="253"/>
      <c r="AI64" s="249"/>
      <c r="AJ64" s="333"/>
      <c r="AK64" s="250"/>
      <c r="AL64" s="251"/>
      <c r="AM64" s="251"/>
      <c r="AN64" s="251"/>
      <c r="AO64" s="251"/>
      <c r="AP64" s="251"/>
      <c r="AQ64" s="249"/>
      <c r="AR64" s="214"/>
      <c r="AS64" s="342"/>
      <c r="AT64" s="108"/>
      <c r="AU64" s="108"/>
      <c r="AV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3">
      <c r="A65" s="239">
        <v>4</v>
      </c>
      <c r="B65" s="66"/>
      <c r="C65" s="66"/>
      <c r="D65" s="556" t="s">
        <v>17</v>
      </c>
      <c r="E65" s="556"/>
      <c r="F65" s="556"/>
      <c r="G65" s="557"/>
      <c r="H65" s="75">
        <f t="shared" si="153"/>
        <v>45000</v>
      </c>
      <c r="I65" s="77">
        <f t="shared" ref="I65:S65" si="157">I66+I70</f>
        <v>45000</v>
      </c>
      <c r="J65" s="61">
        <f t="shared" si="157"/>
        <v>0</v>
      </c>
      <c r="K65" s="79">
        <f t="shared" si="157"/>
        <v>0</v>
      </c>
      <c r="L65" s="330">
        <f t="shared" si="157"/>
        <v>0</v>
      </c>
      <c r="M65" s="95">
        <f t="shared" si="157"/>
        <v>0</v>
      </c>
      <c r="N65" s="78">
        <f t="shared" si="157"/>
        <v>0</v>
      </c>
      <c r="O65" s="78">
        <f t="shared" si="157"/>
        <v>0</v>
      </c>
      <c r="P65" s="78">
        <f t="shared" si="157"/>
        <v>0</v>
      </c>
      <c r="Q65" s="78">
        <f t="shared" si="157"/>
        <v>0</v>
      </c>
      <c r="R65" s="78">
        <f t="shared" si="157"/>
        <v>0</v>
      </c>
      <c r="S65" s="79">
        <f t="shared" si="157"/>
        <v>0</v>
      </c>
      <c r="T65" s="255">
        <f t="shared" si="151"/>
        <v>45000</v>
      </c>
      <c r="U65" s="77">
        <f t="shared" ref="U65:AE65" si="158">U66+U70</f>
        <v>45000</v>
      </c>
      <c r="V65" s="61">
        <f t="shared" si="158"/>
        <v>0</v>
      </c>
      <c r="W65" s="79">
        <f t="shared" si="158"/>
        <v>0</v>
      </c>
      <c r="X65" s="330">
        <f t="shared" si="158"/>
        <v>0</v>
      </c>
      <c r="Y65" s="95">
        <f t="shared" si="158"/>
        <v>0</v>
      </c>
      <c r="Z65" s="78">
        <f t="shared" si="158"/>
        <v>0</v>
      </c>
      <c r="AA65" s="78">
        <f t="shared" si="158"/>
        <v>0</v>
      </c>
      <c r="AB65" s="78">
        <f t="shared" si="158"/>
        <v>0</v>
      </c>
      <c r="AC65" s="78">
        <f t="shared" si="158"/>
        <v>0</v>
      </c>
      <c r="AD65" s="78">
        <f t="shared" si="158"/>
        <v>0</v>
      </c>
      <c r="AE65" s="79">
        <f t="shared" si="158"/>
        <v>0</v>
      </c>
      <c r="AF65" s="285">
        <f t="shared" si="152"/>
        <v>45000</v>
      </c>
      <c r="AG65" s="77">
        <f t="shared" ref="AG65:AQ65" si="159">AG66+AG70</f>
        <v>45000</v>
      </c>
      <c r="AH65" s="61">
        <f t="shared" si="159"/>
        <v>0</v>
      </c>
      <c r="AI65" s="79">
        <f t="shared" si="159"/>
        <v>0</v>
      </c>
      <c r="AJ65" s="330">
        <f t="shared" si="159"/>
        <v>0</v>
      </c>
      <c r="AK65" s="95">
        <f t="shared" si="159"/>
        <v>0</v>
      </c>
      <c r="AL65" s="78">
        <f t="shared" si="159"/>
        <v>0</v>
      </c>
      <c r="AM65" s="78">
        <f t="shared" si="159"/>
        <v>0</v>
      </c>
      <c r="AN65" s="78">
        <f t="shared" si="159"/>
        <v>0</v>
      </c>
      <c r="AO65" s="78">
        <f t="shared" si="159"/>
        <v>0</v>
      </c>
      <c r="AP65" s="78">
        <f t="shared" si="159"/>
        <v>0</v>
      </c>
      <c r="AQ65" s="79">
        <f t="shared" si="159"/>
        <v>0</v>
      </c>
      <c r="AR65" s="214"/>
      <c r="AS65" s="108"/>
      <c r="AT65" s="200"/>
      <c r="AU65" s="200"/>
      <c r="AV65" s="200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</row>
    <row r="66" spans="1:136" s="73" customFormat="1" ht="24.75" customHeight="1" x14ac:dyDescent="0.3">
      <c r="A66" s="549">
        <v>42</v>
      </c>
      <c r="B66" s="550"/>
      <c r="C66" s="219"/>
      <c r="D66" s="543" t="s">
        <v>45</v>
      </c>
      <c r="E66" s="543"/>
      <c r="F66" s="543"/>
      <c r="G66" s="544"/>
      <c r="H66" s="75">
        <f>SUM(I66:S66)</f>
        <v>45000</v>
      </c>
      <c r="I66" s="77">
        <f t="shared" ref="I66:S66" si="160">SUM(I67:I69)</f>
        <v>45000</v>
      </c>
      <c r="J66" s="61">
        <f t="shared" si="160"/>
        <v>0</v>
      </c>
      <c r="K66" s="79">
        <f t="shared" si="160"/>
        <v>0</v>
      </c>
      <c r="L66" s="330">
        <f t="shared" si="160"/>
        <v>0</v>
      </c>
      <c r="M66" s="95">
        <f t="shared" si="160"/>
        <v>0</v>
      </c>
      <c r="N66" s="78">
        <f t="shared" si="160"/>
        <v>0</v>
      </c>
      <c r="O66" s="78">
        <f t="shared" si="160"/>
        <v>0</v>
      </c>
      <c r="P66" s="78">
        <f t="shared" si="160"/>
        <v>0</v>
      </c>
      <c r="Q66" s="78">
        <f t="shared" si="160"/>
        <v>0</v>
      </c>
      <c r="R66" s="78">
        <f t="shared" si="160"/>
        <v>0</v>
      </c>
      <c r="S66" s="79">
        <f t="shared" si="160"/>
        <v>0</v>
      </c>
      <c r="T66" s="255">
        <f>SUM(U66:AE66)</f>
        <v>45000</v>
      </c>
      <c r="U66" s="77">
        <f t="shared" ref="U66:AE66" si="161">SUM(U67:U69)</f>
        <v>45000</v>
      </c>
      <c r="V66" s="61">
        <f t="shared" si="161"/>
        <v>0</v>
      </c>
      <c r="W66" s="79">
        <f t="shared" si="161"/>
        <v>0</v>
      </c>
      <c r="X66" s="330">
        <f t="shared" si="161"/>
        <v>0</v>
      </c>
      <c r="Y66" s="95">
        <f t="shared" si="161"/>
        <v>0</v>
      </c>
      <c r="Z66" s="78">
        <f t="shared" si="161"/>
        <v>0</v>
      </c>
      <c r="AA66" s="78">
        <f t="shared" si="161"/>
        <v>0</v>
      </c>
      <c r="AB66" s="78">
        <f t="shared" si="161"/>
        <v>0</v>
      </c>
      <c r="AC66" s="78">
        <f t="shared" si="161"/>
        <v>0</v>
      </c>
      <c r="AD66" s="78">
        <f t="shared" si="161"/>
        <v>0</v>
      </c>
      <c r="AE66" s="79">
        <f t="shared" si="161"/>
        <v>0</v>
      </c>
      <c r="AF66" s="285">
        <f>SUM(AG66:AQ66)</f>
        <v>45000</v>
      </c>
      <c r="AG66" s="77">
        <f t="shared" ref="AG66:AQ66" si="162">SUM(AG67:AG69)</f>
        <v>45000</v>
      </c>
      <c r="AH66" s="61">
        <f t="shared" si="162"/>
        <v>0</v>
      </c>
      <c r="AI66" s="79">
        <f t="shared" si="162"/>
        <v>0</v>
      </c>
      <c r="AJ66" s="330">
        <f t="shared" si="162"/>
        <v>0</v>
      </c>
      <c r="AK66" s="95">
        <f t="shared" si="162"/>
        <v>0</v>
      </c>
      <c r="AL66" s="78">
        <f t="shared" si="162"/>
        <v>0</v>
      </c>
      <c r="AM66" s="78">
        <f t="shared" si="162"/>
        <v>0</v>
      </c>
      <c r="AN66" s="78">
        <f t="shared" si="162"/>
        <v>0</v>
      </c>
      <c r="AO66" s="78">
        <f t="shared" si="162"/>
        <v>0</v>
      </c>
      <c r="AP66" s="78">
        <f t="shared" si="162"/>
        <v>0</v>
      </c>
      <c r="AQ66" s="79">
        <f t="shared" si="162"/>
        <v>0</v>
      </c>
      <c r="AR66" s="214"/>
      <c r="AS66" s="108"/>
      <c r="AT66" s="200"/>
      <c r="AU66" s="200"/>
      <c r="AV66" s="200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</row>
    <row r="67" spans="1:136" s="72" customFormat="1" ht="13.9" x14ac:dyDescent="0.3">
      <c r="A67" s="241"/>
      <c r="B67" s="185"/>
      <c r="C67" s="185">
        <v>422</v>
      </c>
      <c r="D67" s="545" t="s">
        <v>11</v>
      </c>
      <c r="E67" s="545"/>
      <c r="F67" s="545"/>
      <c r="G67" s="546"/>
      <c r="H67" s="76">
        <f>SUM(I67:S67)</f>
        <v>0</v>
      </c>
      <c r="I67" s="80"/>
      <c r="J67" s="94"/>
      <c r="K67" s="82"/>
      <c r="L67" s="331"/>
      <c r="M67" s="123"/>
      <c r="N67" s="81"/>
      <c r="O67" s="81"/>
      <c r="P67" s="81"/>
      <c r="Q67" s="81"/>
      <c r="R67" s="81"/>
      <c r="S67" s="82"/>
      <c r="T67" s="263">
        <f>SUM(U67:AE67)</f>
        <v>0</v>
      </c>
      <c r="U67" s="248"/>
      <c r="V67" s="253"/>
      <c r="W67" s="249"/>
      <c r="X67" s="333"/>
      <c r="Y67" s="250"/>
      <c r="Z67" s="251"/>
      <c r="AA67" s="251"/>
      <c r="AB67" s="251"/>
      <c r="AC67" s="251"/>
      <c r="AD67" s="251"/>
      <c r="AE67" s="249"/>
      <c r="AF67" s="286">
        <f>SUM(AG67:AQ67)</f>
        <v>0</v>
      </c>
      <c r="AG67" s="248"/>
      <c r="AH67" s="253"/>
      <c r="AI67" s="249"/>
      <c r="AJ67" s="333"/>
      <c r="AK67" s="250"/>
      <c r="AL67" s="251"/>
      <c r="AM67" s="251"/>
      <c r="AN67" s="251"/>
      <c r="AO67" s="251"/>
      <c r="AP67" s="251"/>
      <c r="AQ67" s="249"/>
      <c r="AR67" s="214"/>
      <c r="AS67" s="108"/>
      <c r="AT67" s="200"/>
      <c r="AU67" s="200"/>
      <c r="AV67" s="20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3.9" x14ac:dyDescent="0.3">
      <c r="A68" s="241"/>
      <c r="B68" s="185"/>
      <c r="C68" s="185">
        <v>423</v>
      </c>
      <c r="D68" s="545" t="s">
        <v>92</v>
      </c>
      <c r="E68" s="545"/>
      <c r="F68" s="545"/>
      <c r="G68" s="546"/>
      <c r="H68" s="76">
        <f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89"/>
      <c r="AT68" s="431"/>
      <c r="AU68" s="431"/>
      <c r="AV68" s="431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36"/>
      <c r="B69" s="220"/>
      <c r="C69" s="220">
        <v>424</v>
      </c>
      <c r="D69" s="545" t="s">
        <v>46</v>
      </c>
      <c r="E69" s="545"/>
      <c r="F69" s="545"/>
      <c r="G69" s="546"/>
      <c r="H69" s="76">
        <f t="shared" ref="H69:H72" si="163">SUM(I69:S69)</f>
        <v>45000</v>
      </c>
      <c r="I69" s="80">
        <v>45000</v>
      </c>
      <c r="J69" s="94"/>
      <c r="K69" s="82"/>
      <c r="L69" s="331"/>
      <c r="M69" s="123"/>
      <c r="N69" s="81"/>
      <c r="O69" s="81"/>
      <c r="P69" s="81"/>
      <c r="Q69" s="81"/>
      <c r="R69" s="81"/>
      <c r="S69" s="82"/>
      <c r="T69" s="263">
        <f t="shared" ref="T69:T72" si="164">SUM(U69:AE69)</f>
        <v>45000</v>
      </c>
      <c r="U69" s="248">
        <v>45000</v>
      </c>
      <c r="V69" s="253"/>
      <c r="W69" s="249"/>
      <c r="X69" s="333"/>
      <c r="Y69" s="250"/>
      <c r="Z69" s="251"/>
      <c r="AA69" s="251"/>
      <c r="AB69" s="251"/>
      <c r="AC69" s="251"/>
      <c r="AD69" s="251"/>
      <c r="AE69" s="249"/>
      <c r="AF69" s="286">
        <f t="shared" ref="AF69:AF72" si="165">SUM(AG69:AQ69)</f>
        <v>45000</v>
      </c>
      <c r="AG69" s="248">
        <v>45000</v>
      </c>
      <c r="AH69" s="253"/>
      <c r="AI69" s="249"/>
      <c r="AJ69" s="333"/>
      <c r="AK69" s="250"/>
      <c r="AL69" s="251"/>
      <c r="AM69" s="251"/>
      <c r="AN69" s="251"/>
      <c r="AO69" s="251"/>
      <c r="AP69" s="251"/>
      <c r="AQ69" s="249"/>
      <c r="AR69" s="214"/>
      <c r="AS69" s="108"/>
      <c r="AT69" s="200"/>
      <c r="AU69" s="200"/>
      <c r="AV69" s="20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3">
      <c r="A70" s="497">
        <v>45</v>
      </c>
      <c r="B70" s="498"/>
      <c r="C70" s="87"/>
      <c r="D70" s="499" t="s">
        <v>89</v>
      </c>
      <c r="E70" s="499"/>
      <c r="F70" s="499"/>
      <c r="G70" s="499"/>
      <c r="H70" s="255">
        <f t="shared" si="163"/>
        <v>0</v>
      </c>
      <c r="I70" s="347">
        <f>I71+I72</f>
        <v>0</v>
      </c>
      <c r="J70" s="288">
        <f>J71+J72</f>
        <v>0</v>
      </c>
      <c r="K70" s="257">
        <f t="shared" ref="K70:S70" si="166">K71+K72</f>
        <v>0</v>
      </c>
      <c r="L70" s="332">
        <f t="shared" si="166"/>
        <v>0</v>
      </c>
      <c r="M70" s="258">
        <f t="shared" si="166"/>
        <v>0</v>
      </c>
      <c r="N70" s="259">
        <f t="shared" si="166"/>
        <v>0</v>
      </c>
      <c r="O70" s="259">
        <f t="shared" ref="O70" si="167">O71+O72</f>
        <v>0</v>
      </c>
      <c r="P70" s="259">
        <f t="shared" si="166"/>
        <v>0</v>
      </c>
      <c r="Q70" s="259">
        <f t="shared" si="166"/>
        <v>0</v>
      </c>
      <c r="R70" s="259">
        <f t="shared" si="166"/>
        <v>0</v>
      </c>
      <c r="S70" s="260">
        <f t="shared" si="166"/>
        <v>0</v>
      </c>
      <c r="T70" s="255">
        <f t="shared" si="164"/>
        <v>0</v>
      </c>
      <c r="U70" s="288">
        <f>U71+U72</f>
        <v>0</v>
      </c>
      <c r="V70" s="259">
        <f>V71+V72</f>
        <v>0</v>
      </c>
      <c r="W70" s="257">
        <f t="shared" ref="W70:AE70" si="168">W71+W72</f>
        <v>0</v>
      </c>
      <c r="X70" s="332">
        <f t="shared" si="168"/>
        <v>0</v>
      </c>
      <c r="Y70" s="258">
        <f t="shared" si="168"/>
        <v>0</v>
      </c>
      <c r="Z70" s="259">
        <f t="shared" si="168"/>
        <v>0</v>
      </c>
      <c r="AA70" s="259">
        <f t="shared" ref="AA70" si="169">AA71+AA72</f>
        <v>0</v>
      </c>
      <c r="AB70" s="259">
        <f t="shared" si="168"/>
        <v>0</v>
      </c>
      <c r="AC70" s="259">
        <f t="shared" si="168"/>
        <v>0</v>
      </c>
      <c r="AD70" s="259">
        <f t="shared" si="168"/>
        <v>0</v>
      </c>
      <c r="AE70" s="260">
        <f t="shared" si="168"/>
        <v>0</v>
      </c>
      <c r="AF70" s="285">
        <f t="shared" si="165"/>
        <v>0</v>
      </c>
      <c r="AG70" s="256">
        <f>AG71+AG72</f>
        <v>0</v>
      </c>
      <c r="AH70" s="259">
        <f>AH71+AH72</f>
        <v>0</v>
      </c>
      <c r="AI70" s="257">
        <f t="shared" ref="AI70:AQ70" si="170">AI71+AI72</f>
        <v>0</v>
      </c>
      <c r="AJ70" s="332">
        <f t="shared" si="170"/>
        <v>0</v>
      </c>
      <c r="AK70" s="258">
        <f t="shared" si="170"/>
        <v>0</v>
      </c>
      <c r="AL70" s="259">
        <f t="shared" si="170"/>
        <v>0</v>
      </c>
      <c r="AM70" s="259">
        <f t="shared" ref="AM70" si="171">AM71+AM72</f>
        <v>0</v>
      </c>
      <c r="AN70" s="259">
        <f t="shared" si="170"/>
        <v>0</v>
      </c>
      <c r="AO70" s="259">
        <f t="shared" si="170"/>
        <v>0</v>
      </c>
      <c r="AP70" s="259">
        <f t="shared" si="170"/>
        <v>0</v>
      </c>
      <c r="AQ70" s="260">
        <f t="shared" si="170"/>
        <v>0</v>
      </c>
      <c r="AR70" s="214"/>
      <c r="AS70" s="108"/>
      <c r="AT70" s="200"/>
      <c r="AU70" s="200"/>
      <c r="AV70" s="20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136" s="72" customFormat="1" ht="15" x14ac:dyDescent="0.25">
      <c r="A71" s="241"/>
      <c r="B71" s="185"/>
      <c r="C71" s="185">
        <v>451</v>
      </c>
      <c r="D71" s="545" t="s">
        <v>90</v>
      </c>
      <c r="E71" s="545"/>
      <c r="F71" s="545"/>
      <c r="G71" s="545"/>
      <c r="H71" s="76">
        <f t="shared" si="163"/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188"/>
      <c r="T71" s="263">
        <f t="shared" si="164"/>
        <v>0</v>
      </c>
      <c r="U71" s="253"/>
      <c r="V71" s="251"/>
      <c r="W71" s="249"/>
      <c r="X71" s="333"/>
      <c r="Y71" s="250"/>
      <c r="Z71" s="251"/>
      <c r="AA71" s="251"/>
      <c r="AB71" s="251"/>
      <c r="AC71" s="251"/>
      <c r="AD71" s="251"/>
      <c r="AE71" s="254"/>
      <c r="AF71" s="286">
        <f t="shared" si="165"/>
        <v>0</v>
      </c>
      <c r="AG71" s="252"/>
      <c r="AH71" s="251"/>
      <c r="AI71" s="249"/>
      <c r="AJ71" s="333"/>
      <c r="AK71" s="250"/>
      <c r="AL71" s="251"/>
      <c r="AM71" s="251"/>
      <c r="AN71" s="251"/>
      <c r="AO71" s="251"/>
      <c r="AP71" s="251"/>
      <c r="AQ71" s="254"/>
      <c r="AR71" s="214"/>
      <c r="AS71" s="108"/>
      <c r="AT71" s="200"/>
      <c r="AU71" s="200"/>
      <c r="AV71" s="20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3.9" x14ac:dyDescent="0.3">
      <c r="A72" s="241"/>
      <c r="B72" s="185"/>
      <c r="C72" s="185">
        <v>452</v>
      </c>
      <c r="D72" s="545" t="s">
        <v>94</v>
      </c>
      <c r="E72" s="545"/>
      <c r="F72" s="545"/>
      <c r="G72" s="545"/>
      <c r="H72" s="76">
        <f t="shared" si="163"/>
        <v>0</v>
      </c>
      <c r="I72" s="80"/>
      <c r="J72" s="94"/>
      <c r="K72" s="82"/>
      <c r="L72" s="331"/>
      <c r="M72" s="123"/>
      <c r="N72" s="81"/>
      <c r="O72" s="81"/>
      <c r="P72" s="81"/>
      <c r="Q72" s="81"/>
      <c r="R72" s="81"/>
      <c r="S72" s="188"/>
      <c r="T72" s="263">
        <f t="shared" si="164"/>
        <v>0</v>
      </c>
      <c r="U72" s="253"/>
      <c r="V72" s="251"/>
      <c r="W72" s="249"/>
      <c r="X72" s="333"/>
      <c r="Y72" s="250"/>
      <c r="Z72" s="251"/>
      <c r="AA72" s="251"/>
      <c r="AB72" s="251"/>
      <c r="AC72" s="251"/>
      <c r="AD72" s="251"/>
      <c r="AE72" s="254"/>
      <c r="AF72" s="286">
        <f t="shared" si="165"/>
        <v>0</v>
      </c>
      <c r="AG72" s="252"/>
      <c r="AH72" s="251"/>
      <c r="AI72" s="249"/>
      <c r="AJ72" s="333"/>
      <c r="AK72" s="250"/>
      <c r="AL72" s="251"/>
      <c r="AM72" s="251"/>
      <c r="AN72" s="251"/>
      <c r="AO72" s="251"/>
      <c r="AP72" s="251"/>
      <c r="AQ72" s="254"/>
      <c r="AR72" s="214"/>
      <c r="AS72" s="108"/>
      <c r="AT72" s="200"/>
      <c r="AU72" s="200"/>
      <c r="AV72" s="20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97" customFormat="1" ht="12.75" customHeight="1" x14ac:dyDescent="0.25">
      <c r="A73" s="295"/>
      <c r="B73" s="296"/>
      <c r="D73" s="298"/>
      <c r="E73" s="298"/>
      <c r="F73" s="298"/>
      <c r="G73" s="298"/>
      <c r="I73" s="547" t="s">
        <v>128</v>
      </c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435"/>
      <c r="U73" s="547" t="s">
        <v>128</v>
      </c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G73" s="547" t="s">
        <v>128</v>
      </c>
      <c r="AH73" s="547"/>
      <c r="AI73" s="547"/>
      <c r="AJ73" s="547"/>
      <c r="AK73" s="547"/>
      <c r="AL73" s="547"/>
      <c r="AM73" s="547"/>
      <c r="AN73" s="547"/>
      <c r="AO73" s="547"/>
      <c r="AP73" s="547"/>
      <c r="AQ73" s="548"/>
      <c r="AR73" s="299"/>
      <c r="AS73" s="339"/>
      <c r="AT73" s="339"/>
      <c r="AU73" s="339"/>
      <c r="AV73" s="339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</row>
    <row r="74" spans="1:136" s="72" customFormat="1" ht="10.5" customHeight="1" x14ac:dyDescent="0.25">
      <c r="A74" s="236"/>
      <c r="B74" s="220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44"/>
      <c r="AR74" s="214"/>
      <c r="AS74" s="551"/>
      <c r="AT74" s="551"/>
      <c r="AU74" s="551"/>
      <c r="AV74" s="551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52" t="s">
        <v>65</v>
      </c>
      <c r="B75" s="553"/>
      <c r="C75" s="553"/>
      <c r="D75" s="554" t="s">
        <v>127</v>
      </c>
      <c r="E75" s="554"/>
      <c r="F75" s="554"/>
      <c r="G75" s="555"/>
      <c r="H75" s="83">
        <f>SUM(I75:S75)</f>
        <v>0</v>
      </c>
      <c r="I75" s="84">
        <f>I76</f>
        <v>0</v>
      </c>
      <c r="J75" s="313">
        <f>J76</f>
        <v>0</v>
      </c>
      <c r="K75" s="86">
        <f t="shared" ref="K75:AQ75" si="172">K76</f>
        <v>0</v>
      </c>
      <c r="L75" s="329">
        <f t="shared" si="172"/>
        <v>0</v>
      </c>
      <c r="M75" s="125">
        <f t="shared" si="172"/>
        <v>0</v>
      </c>
      <c r="N75" s="85">
        <f t="shared" si="172"/>
        <v>0</v>
      </c>
      <c r="O75" s="85">
        <f t="shared" si="172"/>
        <v>0</v>
      </c>
      <c r="P75" s="85">
        <f t="shared" si="172"/>
        <v>0</v>
      </c>
      <c r="Q75" s="85">
        <f t="shared" si="172"/>
        <v>0</v>
      </c>
      <c r="R75" s="85">
        <f t="shared" si="172"/>
        <v>0</v>
      </c>
      <c r="S75" s="86">
        <f t="shared" si="172"/>
        <v>0</v>
      </c>
      <c r="T75" s="268">
        <f>SUM(U75:AE75)</f>
        <v>0</v>
      </c>
      <c r="U75" s="84">
        <f>U76</f>
        <v>0</v>
      </c>
      <c r="V75" s="313">
        <f>V76</f>
        <v>0</v>
      </c>
      <c r="W75" s="86">
        <f t="shared" si="172"/>
        <v>0</v>
      </c>
      <c r="X75" s="329">
        <f t="shared" si="172"/>
        <v>0</v>
      </c>
      <c r="Y75" s="125">
        <f t="shared" si="172"/>
        <v>0</v>
      </c>
      <c r="Z75" s="85">
        <f t="shared" si="172"/>
        <v>0</v>
      </c>
      <c r="AA75" s="85">
        <f t="shared" si="172"/>
        <v>0</v>
      </c>
      <c r="AB75" s="85">
        <f t="shared" si="172"/>
        <v>0</v>
      </c>
      <c r="AC75" s="85">
        <f t="shared" si="172"/>
        <v>0</v>
      </c>
      <c r="AD75" s="85">
        <f t="shared" si="172"/>
        <v>0</v>
      </c>
      <c r="AE75" s="86">
        <f t="shared" si="172"/>
        <v>0</v>
      </c>
      <c r="AF75" s="284">
        <f>SUM(AG75:AQ75)</f>
        <v>0</v>
      </c>
      <c r="AG75" s="84">
        <f>AG76</f>
        <v>0</v>
      </c>
      <c r="AH75" s="313">
        <f>AH76</f>
        <v>0</v>
      </c>
      <c r="AI75" s="86">
        <f t="shared" si="172"/>
        <v>0</v>
      </c>
      <c r="AJ75" s="329">
        <f t="shared" si="172"/>
        <v>0</v>
      </c>
      <c r="AK75" s="125">
        <f t="shared" si="172"/>
        <v>0</v>
      </c>
      <c r="AL75" s="85">
        <f t="shared" si="172"/>
        <v>0</v>
      </c>
      <c r="AM75" s="85">
        <f t="shared" si="172"/>
        <v>0</v>
      </c>
      <c r="AN75" s="85">
        <f t="shared" si="172"/>
        <v>0</v>
      </c>
      <c r="AO75" s="85">
        <f t="shared" si="172"/>
        <v>0</v>
      </c>
      <c r="AP75" s="85">
        <f t="shared" si="172"/>
        <v>0</v>
      </c>
      <c r="AQ75" s="86">
        <f t="shared" si="172"/>
        <v>0</v>
      </c>
      <c r="AR75" s="214"/>
      <c r="AS75" s="129"/>
      <c r="AT75" s="202"/>
      <c r="AU75" s="202"/>
      <c r="AV75" s="202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</row>
    <row r="76" spans="1:136" s="74" customFormat="1" ht="15.75" customHeight="1" x14ac:dyDescent="0.25">
      <c r="A76" s="239">
        <v>3</v>
      </c>
      <c r="B76" s="68"/>
      <c r="C76" s="90"/>
      <c r="D76" s="543" t="s">
        <v>16</v>
      </c>
      <c r="E76" s="543"/>
      <c r="F76" s="543"/>
      <c r="G76" s="544"/>
      <c r="H76" s="75">
        <f t="shared" ref="H76:H83" si="173">SUM(I76:S76)</f>
        <v>0</v>
      </c>
      <c r="I76" s="77">
        <f>I77+I81</f>
        <v>0</v>
      </c>
      <c r="J76" s="61">
        <f>J77+J81</f>
        <v>0</v>
      </c>
      <c r="K76" s="79">
        <f t="shared" ref="K76:S76" si="174">K77+K81</f>
        <v>0</v>
      </c>
      <c r="L76" s="330">
        <f t="shared" si="174"/>
        <v>0</v>
      </c>
      <c r="M76" s="95">
        <f t="shared" si="174"/>
        <v>0</v>
      </c>
      <c r="N76" s="78">
        <f t="shared" si="174"/>
        <v>0</v>
      </c>
      <c r="O76" s="78">
        <f t="shared" ref="O76" si="175">O77+O81</f>
        <v>0</v>
      </c>
      <c r="P76" s="78">
        <f t="shared" si="174"/>
        <v>0</v>
      </c>
      <c r="Q76" s="78">
        <f t="shared" si="174"/>
        <v>0</v>
      </c>
      <c r="R76" s="78">
        <f t="shared" si="174"/>
        <v>0</v>
      </c>
      <c r="S76" s="79">
        <f t="shared" si="174"/>
        <v>0</v>
      </c>
      <c r="T76" s="255">
        <f t="shared" ref="T76:T83" si="176">SUM(U76:AE76)</f>
        <v>0</v>
      </c>
      <c r="U76" s="77">
        <f>U77+U81</f>
        <v>0</v>
      </c>
      <c r="V76" s="61">
        <f>V77+V81</f>
        <v>0</v>
      </c>
      <c r="W76" s="79">
        <f t="shared" ref="W76:AE76" si="177">W77+W81</f>
        <v>0</v>
      </c>
      <c r="X76" s="330">
        <f t="shared" si="177"/>
        <v>0</v>
      </c>
      <c r="Y76" s="95">
        <f t="shared" si="177"/>
        <v>0</v>
      </c>
      <c r="Z76" s="78">
        <f t="shared" si="177"/>
        <v>0</v>
      </c>
      <c r="AA76" s="78">
        <f t="shared" ref="AA76" si="178">AA77+AA81</f>
        <v>0</v>
      </c>
      <c r="AB76" s="78">
        <f t="shared" si="177"/>
        <v>0</v>
      </c>
      <c r="AC76" s="78">
        <f t="shared" si="177"/>
        <v>0</v>
      </c>
      <c r="AD76" s="78">
        <f t="shared" si="177"/>
        <v>0</v>
      </c>
      <c r="AE76" s="79">
        <f t="shared" si="177"/>
        <v>0</v>
      </c>
      <c r="AF76" s="285">
        <f t="shared" ref="AF76:AF83" si="179">SUM(AG76:AQ76)</f>
        <v>0</v>
      </c>
      <c r="AG76" s="77">
        <f>AG77+AG81</f>
        <v>0</v>
      </c>
      <c r="AH76" s="61">
        <f>AH77+AH81</f>
        <v>0</v>
      </c>
      <c r="AI76" s="79">
        <f t="shared" ref="AI76:AQ76" si="180">AI77+AI81</f>
        <v>0</v>
      </c>
      <c r="AJ76" s="330">
        <f t="shared" si="180"/>
        <v>0</v>
      </c>
      <c r="AK76" s="95">
        <f t="shared" si="180"/>
        <v>0</v>
      </c>
      <c r="AL76" s="78">
        <f t="shared" si="180"/>
        <v>0</v>
      </c>
      <c r="AM76" s="78">
        <f t="shared" ref="AM76" si="181">AM77+AM81</f>
        <v>0</v>
      </c>
      <c r="AN76" s="78">
        <f t="shared" si="180"/>
        <v>0</v>
      </c>
      <c r="AO76" s="78">
        <f t="shared" si="180"/>
        <v>0</v>
      </c>
      <c r="AP76" s="78">
        <f t="shared" si="180"/>
        <v>0</v>
      </c>
      <c r="AQ76" s="79">
        <f t="shared" si="180"/>
        <v>0</v>
      </c>
      <c r="AR76" s="214"/>
      <c r="AS76" s="108"/>
      <c r="AT76" s="200"/>
      <c r="AU76" s="200"/>
      <c r="AV76" s="200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15.75" customHeight="1" x14ac:dyDescent="0.25">
      <c r="A77" s="549">
        <v>31</v>
      </c>
      <c r="B77" s="550"/>
      <c r="C77" s="90"/>
      <c r="D77" s="543" t="s">
        <v>0</v>
      </c>
      <c r="E77" s="543"/>
      <c r="F77" s="543"/>
      <c r="G77" s="544"/>
      <c r="H77" s="75">
        <f t="shared" si="173"/>
        <v>0</v>
      </c>
      <c r="I77" s="96">
        <f>SUM(I78:I80)</f>
        <v>0</v>
      </c>
      <c r="J77" s="61">
        <f>SUM(J78:J80)</f>
        <v>0</v>
      </c>
      <c r="K77" s="79">
        <f t="shared" ref="K77:S77" si="182">SUM(K78:K80)</f>
        <v>0</v>
      </c>
      <c r="L77" s="330">
        <f t="shared" si="182"/>
        <v>0</v>
      </c>
      <c r="M77" s="95">
        <f t="shared" si="182"/>
        <v>0</v>
      </c>
      <c r="N77" s="78">
        <f t="shared" si="182"/>
        <v>0</v>
      </c>
      <c r="O77" s="78">
        <f t="shared" ref="O77" si="183">SUM(O78:O80)</f>
        <v>0</v>
      </c>
      <c r="P77" s="78">
        <f t="shared" si="182"/>
        <v>0</v>
      </c>
      <c r="Q77" s="78">
        <f t="shared" si="182"/>
        <v>0</v>
      </c>
      <c r="R77" s="78">
        <f t="shared" si="182"/>
        <v>0</v>
      </c>
      <c r="S77" s="240">
        <f t="shared" si="182"/>
        <v>0</v>
      </c>
      <c r="T77" s="271">
        <f t="shared" si="176"/>
        <v>0</v>
      </c>
      <c r="U77" s="96">
        <f>SUM(U78:U80)</f>
        <v>0</v>
      </c>
      <c r="V77" s="78">
        <f>SUM(V78:V80)</f>
        <v>0</v>
      </c>
      <c r="W77" s="79">
        <f t="shared" ref="W77:AE77" si="184">SUM(W78:W80)</f>
        <v>0</v>
      </c>
      <c r="X77" s="330">
        <f t="shared" si="184"/>
        <v>0</v>
      </c>
      <c r="Y77" s="95">
        <f t="shared" si="184"/>
        <v>0</v>
      </c>
      <c r="Z77" s="78">
        <f t="shared" si="184"/>
        <v>0</v>
      </c>
      <c r="AA77" s="78">
        <f t="shared" ref="AA77" si="185">SUM(AA78:AA80)</f>
        <v>0</v>
      </c>
      <c r="AB77" s="78">
        <f t="shared" si="184"/>
        <v>0</v>
      </c>
      <c r="AC77" s="78">
        <f t="shared" si="184"/>
        <v>0</v>
      </c>
      <c r="AD77" s="78">
        <f t="shared" si="184"/>
        <v>0</v>
      </c>
      <c r="AE77" s="240">
        <f t="shared" si="184"/>
        <v>0</v>
      </c>
      <c r="AF77" s="285">
        <f t="shared" si="179"/>
        <v>0</v>
      </c>
      <c r="AG77" s="96">
        <f>SUM(AG78:AG80)</f>
        <v>0</v>
      </c>
      <c r="AH77" s="78">
        <f>SUM(AH78:AH80)</f>
        <v>0</v>
      </c>
      <c r="AI77" s="79">
        <f t="shared" ref="AI77:AQ77" si="186">SUM(AI78:AI80)</f>
        <v>0</v>
      </c>
      <c r="AJ77" s="330">
        <f t="shared" si="186"/>
        <v>0</v>
      </c>
      <c r="AK77" s="95">
        <f t="shared" si="186"/>
        <v>0</v>
      </c>
      <c r="AL77" s="78">
        <f t="shared" si="186"/>
        <v>0</v>
      </c>
      <c r="AM77" s="78">
        <f t="shared" ref="AM77" si="187">SUM(AM78:AM80)</f>
        <v>0</v>
      </c>
      <c r="AN77" s="78">
        <f t="shared" si="186"/>
        <v>0</v>
      </c>
      <c r="AO77" s="78">
        <f t="shared" si="186"/>
        <v>0</v>
      </c>
      <c r="AP77" s="78">
        <f t="shared" si="186"/>
        <v>0</v>
      </c>
      <c r="AQ77" s="240">
        <f t="shared" si="186"/>
        <v>0</v>
      </c>
      <c r="AR77" s="214"/>
      <c r="AS77" s="108"/>
      <c r="AT77" s="200"/>
      <c r="AU77" s="200"/>
      <c r="AV77" s="200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 x14ac:dyDescent="0.25">
      <c r="A78" s="241"/>
      <c r="B78" s="185"/>
      <c r="C78" s="185">
        <v>311</v>
      </c>
      <c r="D78" s="545" t="s">
        <v>1</v>
      </c>
      <c r="E78" s="545"/>
      <c r="F78" s="545"/>
      <c r="G78" s="545"/>
      <c r="H78" s="76">
        <f t="shared" si="173"/>
        <v>0</v>
      </c>
      <c r="I78" s="80"/>
      <c r="J78" s="94"/>
      <c r="K78" s="82"/>
      <c r="L78" s="331"/>
      <c r="M78" s="123"/>
      <c r="N78" s="81"/>
      <c r="O78" s="81"/>
      <c r="P78" s="81"/>
      <c r="Q78" s="81"/>
      <c r="R78" s="81"/>
      <c r="S78" s="82"/>
      <c r="T78" s="263">
        <f t="shared" si="176"/>
        <v>0</v>
      </c>
      <c r="U78" s="248"/>
      <c r="V78" s="253"/>
      <c r="W78" s="249"/>
      <c r="X78" s="333"/>
      <c r="Y78" s="250"/>
      <c r="Z78" s="251"/>
      <c r="AA78" s="251"/>
      <c r="AB78" s="251"/>
      <c r="AC78" s="251"/>
      <c r="AD78" s="251"/>
      <c r="AE78" s="249"/>
      <c r="AF78" s="286">
        <f t="shared" si="179"/>
        <v>0</v>
      </c>
      <c r="AG78" s="248"/>
      <c r="AH78" s="253"/>
      <c r="AI78" s="249"/>
      <c r="AJ78" s="333"/>
      <c r="AK78" s="250"/>
      <c r="AL78" s="251"/>
      <c r="AM78" s="251"/>
      <c r="AN78" s="251"/>
      <c r="AO78" s="251"/>
      <c r="AP78" s="251"/>
      <c r="AQ78" s="249"/>
      <c r="AR78" s="214"/>
      <c r="AS78" s="108"/>
      <c r="AT78" s="200"/>
      <c r="AU78" s="200"/>
      <c r="AV78" s="20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41"/>
      <c r="B79" s="185"/>
      <c r="C79" s="185">
        <v>312</v>
      </c>
      <c r="D79" s="545" t="s">
        <v>2</v>
      </c>
      <c r="E79" s="545"/>
      <c r="F79" s="545"/>
      <c r="G79" s="546"/>
      <c r="H79" s="76">
        <f t="shared" si="173"/>
        <v>0</v>
      </c>
      <c r="I79" s="80"/>
      <c r="J79" s="94"/>
      <c r="K79" s="82"/>
      <c r="L79" s="331"/>
      <c r="M79" s="123"/>
      <c r="N79" s="81"/>
      <c r="O79" s="81"/>
      <c r="P79" s="81"/>
      <c r="Q79" s="81"/>
      <c r="R79" s="81"/>
      <c r="S79" s="82"/>
      <c r="T79" s="263">
        <f t="shared" si="176"/>
        <v>0</v>
      </c>
      <c r="U79" s="248"/>
      <c r="V79" s="253"/>
      <c r="W79" s="249"/>
      <c r="X79" s="333"/>
      <c r="Y79" s="250"/>
      <c r="Z79" s="251"/>
      <c r="AA79" s="251"/>
      <c r="AB79" s="251"/>
      <c r="AC79" s="251"/>
      <c r="AD79" s="251"/>
      <c r="AE79" s="249"/>
      <c r="AF79" s="286">
        <f t="shared" si="179"/>
        <v>0</v>
      </c>
      <c r="AG79" s="248"/>
      <c r="AH79" s="253"/>
      <c r="AI79" s="249"/>
      <c r="AJ79" s="333"/>
      <c r="AK79" s="250"/>
      <c r="AL79" s="251"/>
      <c r="AM79" s="251"/>
      <c r="AN79" s="251"/>
      <c r="AO79" s="251"/>
      <c r="AP79" s="251"/>
      <c r="AQ79" s="249"/>
      <c r="AR79" s="214"/>
      <c r="AS79" s="129"/>
      <c r="AT79" s="129"/>
      <c r="AU79" s="129"/>
      <c r="AV79" s="129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41"/>
      <c r="B80" s="185"/>
      <c r="C80" s="185">
        <v>313</v>
      </c>
      <c r="D80" s="545" t="s">
        <v>3</v>
      </c>
      <c r="E80" s="545"/>
      <c r="F80" s="545"/>
      <c r="G80" s="545"/>
      <c r="H80" s="76">
        <f t="shared" si="173"/>
        <v>0</v>
      </c>
      <c r="I80" s="80"/>
      <c r="J80" s="94"/>
      <c r="K80" s="82"/>
      <c r="L80" s="331"/>
      <c r="M80" s="123"/>
      <c r="N80" s="81"/>
      <c r="O80" s="81"/>
      <c r="P80" s="81"/>
      <c r="Q80" s="81"/>
      <c r="R80" s="81"/>
      <c r="S80" s="82"/>
      <c r="T80" s="263">
        <f t="shared" si="176"/>
        <v>0</v>
      </c>
      <c r="U80" s="248"/>
      <c r="V80" s="253"/>
      <c r="W80" s="249"/>
      <c r="X80" s="333"/>
      <c r="Y80" s="250"/>
      <c r="Z80" s="251"/>
      <c r="AA80" s="251"/>
      <c r="AB80" s="251"/>
      <c r="AC80" s="251"/>
      <c r="AD80" s="251"/>
      <c r="AE80" s="249"/>
      <c r="AF80" s="286">
        <f t="shared" si="179"/>
        <v>0</v>
      </c>
      <c r="AG80" s="248"/>
      <c r="AH80" s="253"/>
      <c r="AI80" s="249"/>
      <c r="AJ80" s="333"/>
      <c r="AK80" s="250"/>
      <c r="AL80" s="251"/>
      <c r="AM80" s="251"/>
      <c r="AN80" s="251"/>
      <c r="AO80" s="251"/>
      <c r="AP80" s="251"/>
      <c r="AQ80" s="249"/>
      <c r="AR80" s="214"/>
      <c r="AS80" s="108"/>
      <c r="AT80" s="200"/>
      <c r="AU80" s="200"/>
      <c r="AV80" s="20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49">
        <v>32</v>
      </c>
      <c r="B81" s="550"/>
      <c r="C81" s="90"/>
      <c r="D81" s="543" t="s">
        <v>4</v>
      </c>
      <c r="E81" s="543"/>
      <c r="F81" s="543"/>
      <c r="G81" s="544"/>
      <c r="H81" s="75">
        <f t="shared" si="173"/>
        <v>0</v>
      </c>
      <c r="I81" s="77">
        <f t="shared" ref="I81:S81" si="188">SUM(I82:I85)</f>
        <v>0</v>
      </c>
      <c r="J81" s="61">
        <f t="shared" ref="J81" si="189">SUM(J82:J85)</f>
        <v>0</v>
      </c>
      <c r="K81" s="79">
        <f t="shared" si="188"/>
        <v>0</v>
      </c>
      <c r="L81" s="330">
        <f t="shared" si="188"/>
        <v>0</v>
      </c>
      <c r="M81" s="95">
        <f t="shared" si="188"/>
        <v>0</v>
      </c>
      <c r="N81" s="78">
        <f t="shared" si="188"/>
        <v>0</v>
      </c>
      <c r="O81" s="78">
        <f t="shared" ref="O81" si="190">SUM(O82:O85)</f>
        <v>0</v>
      </c>
      <c r="P81" s="78">
        <f t="shared" si="188"/>
        <v>0</v>
      </c>
      <c r="Q81" s="78">
        <f t="shared" si="188"/>
        <v>0</v>
      </c>
      <c r="R81" s="78">
        <f t="shared" si="188"/>
        <v>0</v>
      </c>
      <c r="S81" s="79">
        <f t="shared" si="188"/>
        <v>0</v>
      </c>
      <c r="T81" s="255">
        <f t="shared" si="176"/>
        <v>0</v>
      </c>
      <c r="U81" s="77">
        <f t="shared" ref="U81:AE81" si="191">SUM(U82:U85)</f>
        <v>0</v>
      </c>
      <c r="V81" s="61">
        <f t="shared" ref="V81" si="192">SUM(V82:V85)</f>
        <v>0</v>
      </c>
      <c r="W81" s="79">
        <f t="shared" si="191"/>
        <v>0</v>
      </c>
      <c r="X81" s="330">
        <f t="shared" si="191"/>
        <v>0</v>
      </c>
      <c r="Y81" s="95">
        <f t="shared" si="191"/>
        <v>0</v>
      </c>
      <c r="Z81" s="78">
        <f t="shared" si="191"/>
        <v>0</v>
      </c>
      <c r="AA81" s="78">
        <f t="shared" ref="AA81" si="193">SUM(AA82:AA85)</f>
        <v>0</v>
      </c>
      <c r="AB81" s="78">
        <f t="shared" si="191"/>
        <v>0</v>
      </c>
      <c r="AC81" s="78">
        <f t="shared" si="191"/>
        <v>0</v>
      </c>
      <c r="AD81" s="78">
        <f t="shared" si="191"/>
        <v>0</v>
      </c>
      <c r="AE81" s="79">
        <f t="shared" si="191"/>
        <v>0</v>
      </c>
      <c r="AF81" s="285">
        <f t="shared" si="179"/>
        <v>0</v>
      </c>
      <c r="AG81" s="77">
        <f t="shared" ref="AG81:AQ81" si="194">SUM(AG82:AG85)</f>
        <v>0</v>
      </c>
      <c r="AH81" s="61">
        <f t="shared" ref="AH81" si="195">SUM(AH82:AH85)</f>
        <v>0</v>
      </c>
      <c r="AI81" s="79">
        <f t="shared" si="194"/>
        <v>0</v>
      </c>
      <c r="AJ81" s="330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6">SUM(AM82:AM85)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79">
        <f t="shared" si="194"/>
        <v>0</v>
      </c>
      <c r="AR81" s="214"/>
      <c r="AS81" s="108"/>
      <c r="AT81" s="200"/>
      <c r="AU81" s="200"/>
      <c r="AV81" s="200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</row>
    <row r="82" spans="1:136" s="72" customFormat="1" ht="15.75" customHeight="1" x14ac:dyDescent="0.25">
      <c r="A82" s="241"/>
      <c r="B82" s="185"/>
      <c r="C82" s="185">
        <v>321</v>
      </c>
      <c r="D82" s="545" t="s">
        <v>5</v>
      </c>
      <c r="E82" s="545"/>
      <c r="F82" s="545"/>
      <c r="G82" s="545"/>
      <c r="H82" s="76">
        <f t="shared" si="173"/>
        <v>0</v>
      </c>
      <c r="I82" s="80"/>
      <c r="J82" s="94"/>
      <c r="K82" s="82"/>
      <c r="L82" s="331"/>
      <c r="M82" s="123"/>
      <c r="N82" s="81"/>
      <c r="O82" s="81"/>
      <c r="P82" s="81"/>
      <c r="Q82" s="81"/>
      <c r="R82" s="81"/>
      <c r="S82" s="82"/>
      <c r="T82" s="263">
        <f t="shared" si="176"/>
        <v>0</v>
      </c>
      <c r="U82" s="248"/>
      <c r="V82" s="253"/>
      <c r="W82" s="249"/>
      <c r="X82" s="333"/>
      <c r="Y82" s="250"/>
      <c r="Z82" s="251"/>
      <c r="AA82" s="251"/>
      <c r="AB82" s="251"/>
      <c r="AC82" s="251"/>
      <c r="AD82" s="251"/>
      <c r="AE82" s="249"/>
      <c r="AF82" s="286">
        <f t="shared" si="179"/>
        <v>0</v>
      </c>
      <c r="AG82" s="248"/>
      <c r="AH82" s="253"/>
      <c r="AI82" s="249"/>
      <c r="AJ82" s="333"/>
      <c r="AK82" s="250"/>
      <c r="AL82" s="251"/>
      <c r="AM82" s="251"/>
      <c r="AN82" s="251"/>
      <c r="AO82" s="251"/>
      <c r="AP82" s="251"/>
      <c r="AQ82" s="249"/>
      <c r="AR82" s="214"/>
      <c r="AS82" s="108"/>
      <c r="AT82" s="200"/>
      <c r="AU82" s="200"/>
      <c r="AV82" s="20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1"/>
      <c r="B83" s="185"/>
      <c r="C83" s="185">
        <v>322</v>
      </c>
      <c r="D83" s="545" t="s">
        <v>6</v>
      </c>
      <c r="E83" s="545"/>
      <c r="F83" s="545"/>
      <c r="G83" s="545"/>
      <c r="H83" s="76">
        <f t="shared" si="173"/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si="176"/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si="179"/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1"/>
      <c r="B84" s="185"/>
      <c r="C84" s="185">
        <v>323</v>
      </c>
      <c r="D84" s="545" t="s">
        <v>7</v>
      </c>
      <c r="E84" s="545"/>
      <c r="F84" s="545"/>
      <c r="G84" s="545"/>
      <c r="H84" s="76">
        <f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>SUM(U84:AE84)</f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>SUM(AG84:AQ84)</f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29"/>
      <c r="AT84" s="129"/>
      <c r="AU84" s="129"/>
      <c r="AV84" s="129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41"/>
      <c r="B85" s="185"/>
      <c r="C85" s="185">
        <v>329</v>
      </c>
      <c r="D85" s="545" t="s">
        <v>8</v>
      </c>
      <c r="E85" s="545"/>
      <c r="F85" s="545"/>
      <c r="G85" s="546"/>
      <c r="H85" s="76">
        <f t="shared" ref="H85" si="197">SUM(I85:S85)</f>
        <v>0</v>
      </c>
      <c r="I85" s="80"/>
      <c r="J85" s="94"/>
      <c r="K85" s="82"/>
      <c r="L85" s="331"/>
      <c r="M85" s="123"/>
      <c r="N85" s="81"/>
      <c r="O85" s="81"/>
      <c r="P85" s="81"/>
      <c r="Q85" s="81"/>
      <c r="R85" s="81"/>
      <c r="S85" s="82"/>
      <c r="T85" s="263">
        <f t="shared" ref="T85" si="198">SUM(U85:AE85)</f>
        <v>0</v>
      </c>
      <c r="U85" s="248"/>
      <c r="V85" s="253"/>
      <c r="W85" s="249"/>
      <c r="X85" s="333"/>
      <c r="Y85" s="250"/>
      <c r="Z85" s="251"/>
      <c r="AA85" s="251"/>
      <c r="AB85" s="251"/>
      <c r="AC85" s="251"/>
      <c r="AD85" s="251"/>
      <c r="AE85" s="249"/>
      <c r="AF85" s="286">
        <f t="shared" ref="AF85" si="199">SUM(AG85:AQ85)</f>
        <v>0</v>
      </c>
      <c r="AG85" s="248"/>
      <c r="AH85" s="253"/>
      <c r="AI85" s="249"/>
      <c r="AJ85" s="333"/>
      <c r="AK85" s="250"/>
      <c r="AL85" s="251"/>
      <c r="AM85" s="251"/>
      <c r="AN85" s="251"/>
      <c r="AO85" s="251"/>
      <c r="AP85" s="251"/>
      <c r="AQ85" s="249"/>
      <c r="AR85" s="214"/>
      <c r="AS85" s="201"/>
      <c r="AT85" s="201"/>
      <c r="AU85" s="201"/>
      <c r="AV85" s="201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43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31"/>
      <c r="T86" s="11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31"/>
      <c r="AF86" s="11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31"/>
      <c r="AR86" s="214"/>
      <c r="AS86" s="551"/>
      <c r="AT86" s="551"/>
      <c r="AU86" s="551"/>
      <c r="AV86" s="551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52" t="s">
        <v>65</v>
      </c>
      <c r="B87" s="553"/>
      <c r="C87" s="553"/>
      <c r="D87" s="554" t="s">
        <v>133</v>
      </c>
      <c r="E87" s="554"/>
      <c r="F87" s="554"/>
      <c r="G87" s="555"/>
      <c r="H87" s="83">
        <f>SUM(I87:S87)</f>
        <v>0</v>
      </c>
      <c r="I87" s="84">
        <f>I88+I94</f>
        <v>0</v>
      </c>
      <c r="J87" s="313">
        <f>J88+J94</f>
        <v>0</v>
      </c>
      <c r="K87" s="86">
        <f t="shared" ref="K87:S87" si="200">K88+K94</f>
        <v>0</v>
      </c>
      <c r="L87" s="329">
        <f t="shared" si="200"/>
        <v>0</v>
      </c>
      <c r="M87" s="125">
        <f t="shared" si="200"/>
        <v>0</v>
      </c>
      <c r="N87" s="85">
        <f t="shared" si="200"/>
        <v>0</v>
      </c>
      <c r="O87" s="85">
        <f t="shared" ref="O87" si="201">O88+O94</f>
        <v>0</v>
      </c>
      <c r="P87" s="85">
        <f t="shared" si="200"/>
        <v>0</v>
      </c>
      <c r="Q87" s="85">
        <f t="shared" si="200"/>
        <v>0</v>
      </c>
      <c r="R87" s="85">
        <f t="shared" si="200"/>
        <v>0</v>
      </c>
      <c r="S87" s="86">
        <f t="shared" si="200"/>
        <v>0</v>
      </c>
      <c r="T87" s="268">
        <f>SUM(U87:AE87)</f>
        <v>0</v>
      </c>
      <c r="U87" s="84">
        <f>U88+U94</f>
        <v>0</v>
      </c>
      <c r="V87" s="313">
        <f>V88+V94</f>
        <v>0</v>
      </c>
      <c r="W87" s="86">
        <f t="shared" ref="W87:AE87" si="202">W88+W94</f>
        <v>0</v>
      </c>
      <c r="X87" s="329">
        <f t="shared" si="202"/>
        <v>0</v>
      </c>
      <c r="Y87" s="125">
        <f t="shared" si="202"/>
        <v>0</v>
      </c>
      <c r="Z87" s="85">
        <f t="shared" si="202"/>
        <v>0</v>
      </c>
      <c r="AA87" s="85">
        <f t="shared" ref="AA87" si="203">AA88+AA94</f>
        <v>0</v>
      </c>
      <c r="AB87" s="85">
        <f t="shared" si="202"/>
        <v>0</v>
      </c>
      <c r="AC87" s="85">
        <f t="shared" si="202"/>
        <v>0</v>
      </c>
      <c r="AD87" s="85">
        <f t="shared" si="202"/>
        <v>0</v>
      </c>
      <c r="AE87" s="86">
        <f t="shared" si="202"/>
        <v>0</v>
      </c>
      <c r="AF87" s="284">
        <f>SUM(AG87:AQ87)</f>
        <v>0</v>
      </c>
      <c r="AG87" s="84">
        <f>AG88+AG94</f>
        <v>0</v>
      </c>
      <c r="AH87" s="313">
        <f>AH88+AH94</f>
        <v>0</v>
      </c>
      <c r="AI87" s="86">
        <f t="shared" ref="AI87:AQ87" si="204">AI88+AI94</f>
        <v>0</v>
      </c>
      <c r="AJ87" s="329">
        <f t="shared" si="204"/>
        <v>0</v>
      </c>
      <c r="AK87" s="125">
        <f t="shared" si="204"/>
        <v>0</v>
      </c>
      <c r="AL87" s="85">
        <f t="shared" si="204"/>
        <v>0</v>
      </c>
      <c r="AM87" s="85">
        <f t="shared" ref="AM87" si="205">AM88+AM94</f>
        <v>0</v>
      </c>
      <c r="AN87" s="85">
        <f t="shared" si="204"/>
        <v>0</v>
      </c>
      <c r="AO87" s="85">
        <f t="shared" si="204"/>
        <v>0</v>
      </c>
      <c r="AP87" s="85">
        <f t="shared" si="204"/>
        <v>0</v>
      </c>
      <c r="AQ87" s="86">
        <f t="shared" si="204"/>
        <v>0</v>
      </c>
      <c r="AR87" s="214"/>
      <c r="AS87" s="129"/>
      <c r="AT87" s="202"/>
      <c r="AU87" s="202"/>
      <c r="AV87" s="202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</row>
    <row r="88" spans="1:136" s="74" customFormat="1" ht="15.75" customHeight="1" x14ac:dyDescent="0.25">
      <c r="A88" s="239">
        <v>3</v>
      </c>
      <c r="B88" s="68"/>
      <c r="C88" s="90"/>
      <c r="D88" s="543" t="s">
        <v>16</v>
      </c>
      <c r="E88" s="543"/>
      <c r="F88" s="543"/>
      <c r="G88" s="544"/>
      <c r="H88" s="75">
        <f t="shared" ref="H88:H91" si="206">SUM(I88:S88)</f>
        <v>0</v>
      </c>
      <c r="I88" s="77">
        <f>I89</f>
        <v>0</v>
      </c>
      <c r="J88" s="61">
        <f>J89</f>
        <v>0</v>
      </c>
      <c r="K88" s="79">
        <f t="shared" ref="K88:AQ88" si="207">K89</f>
        <v>0</v>
      </c>
      <c r="L88" s="330">
        <f t="shared" si="207"/>
        <v>0</v>
      </c>
      <c r="M88" s="95">
        <f t="shared" si="207"/>
        <v>0</v>
      </c>
      <c r="N88" s="78">
        <f t="shared" si="207"/>
        <v>0</v>
      </c>
      <c r="O88" s="78">
        <f t="shared" si="207"/>
        <v>0</v>
      </c>
      <c r="P88" s="78">
        <f t="shared" si="207"/>
        <v>0</v>
      </c>
      <c r="Q88" s="78">
        <f t="shared" si="207"/>
        <v>0</v>
      </c>
      <c r="R88" s="78">
        <f t="shared" si="207"/>
        <v>0</v>
      </c>
      <c r="S88" s="79">
        <f t="shared" si="207"/>
        <v>0</v>
      </c>
      <c r="T88" s="255">
        <f t="shared" ref="T88:T91" si="208">SUM(U88:AE88)</f>
        <v>0</v>
      </c>
      <c r="U88" s="77">
        <f>U89</f>
        <v>0</v>
      </c>
      <c r="V88" s="61">
        <f>V89</f>
        <v>0</v>
      </c>
      <c r="W88" s="79">
        <f t="shared" si="207"/>
        <v>0</v>
      </c>
      <c r="X88" s="330">
        <f t="shared" si="207"/>
        <v>0</v>
      </c>
      <c r="Y88" s="95">
        <f t="shared" si="207"/>
        <v>0</v>
      </c>
      <c r="Z88" s="78">
        <f t="shared" si="207"/>
        <v>0</v>
      </c>
      <c r="AA88" s="78">
        <f t="shared" si="207"/>
        <v>0</v>
      </c>
      <c r="AB88" s="78">
        <f t="shared" si="207"/>
        <v>0</v>
      </c>
      <c r="AC88" s="78">
        <f t="shared" si="207"/>
        <v>0</v>
      </c>
      <c r="AD88" s="78">
        <f t="shared" si="207"/>
        <v>0</v>
      </c>
      <c r="AE88" s="79">
        <f t="shared" si="207"/>
        <v>0</v>
      </c>
      <c r="AF88" s="285">
        <f t="shared" ref="AF88:AF91" si="209">SUM(AG88:AQ88)</f>
        <v>0</v>
      </c>
      <c r="AG88" s="77">
        <f>AG89</f>
        <v>0</v>
      </c>
      <c r="AH88" s="61">
        <f>AH89</f>
        <v>0</v>
      </c>
      <c r="AI88" s="79">
        <f t="shared" si="207"/>
        <v>0</v>
      </c>
      <c r="AJ88" s="330">
        <f t="shared" si="207"/>
        <v>0</v>
      </c>
      <c r="AK88" s="95">
        <f t="shared" si="207"/>
        <v>0</v>
      </c>
      <c r="AL88" s="78">
        <f t="shared" si="207"/>
        <v>0</v>
      </c>
      <c r="AM88" s="78">
        <f t="shared" si="207"/>
        <v>0</v>
      </c>
      <c r="AN88" s="78">
        <f t="shared" si="207"/>
        <v>0</v>
      </c>
      <c r="AO88" s="78">
        <f t="shared" si="207"/>
        <v>0</v>
      </c>
      <c r="AP88" s="78">
        <f t="shared" si="207"/>
        <v>0</v>
      </c>
      <c r="AQ88" s="79">
        <f t="shared" si="207"/>
        <v>0</v>
      </c>
      <c r="AR88" s="214"/>
      <c r="AS88" s="108"/>
      <c r="AT88" s="200"/>
      <c r="AU88" s="200"/>
      <c r="AV88" s="200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</row>
    <row r="89" spans="1:136" s="73" customFormat="1" ht="15.75" customHeight="1" x14ac:dyDescent="0.25">
      <c r="A89" s="549">
        <v>32</v>
      </c>
      <c r="B89" s="550"/>
      <c r="C89" s="90"/>
      <c r="D89" s="543" t="s">
        <v>4</v>
      </c>
      <c r="E89" s="543"/>
      <c r="F89" s="543"/>
      <c r="G89" s="544"/>
      <c r="H89" s="75">
        <f t="shared" si="206"/>
        <v>0</v>
      </c>
      <c r="I89" s="77">
        <f>SUM(I90:I93)</f>
        <v>0</v>
      </c>
      <c r="J89" s="61">
        <f>SUM(J90:J93)</f>
        <v>0</v>
      </c>
      <c r="K89" s="79">
        <f t="shared" ref="K89:S89" si="210">SUM(K90:K93)</f>
        <v>0</v>
      </c>
      <c r="L89" s="330">
        <f t="shared" si="210"/>
        <v>0</v>
      </c>
      <c r="M89" s="95">
        <f t="shared" si="210"/>
        <v>0</v>
      </c>
      <c r="N89" s="78">
        <f t="shared" si="210"/>
        <v>0</v>
      </c>
      <c r="O89" s="78">
        <f t="shared" ref="O89" si="211">SUM(O90:O93)</f>
        <v>0</v>
      </c>
      <c r="P89" s="78">
        <f t="shared" si="210"/>
        <v>0</v>
      </c>
      <c r="Q89" s="78">
        <f t="shared" si="210"/>
        <v>0</v>
      </c>
      <c r="R89" s="78">
        <f t="shared" si="210"/>
        <v>0</v>
      </c>
      <c r="S89" s="79">
        <f t="shared" si="210"/>
        <v>0</v>
      </c>
      <c r="T89" s="255">
        <f t="shared" si="208"/>
        <v>0</v>
      </c>
      <c r="U89" s="77">
        <f>SUM(U90:U93)</f>
        <v>0</v>
      </c>
      <c r="V89" s="61">
        <f>SUM(V90:V93)</f>
        <v>0</v>
      </c>
      <c r="W89" s="79">
        <f t="shared" ref="W89:AE89" si="212">SUM(W90:W93)</f>
        <v>0</v>
      </c>
      <c r="X89" s="330">
        <f t="shared" si="212"/>
        <v>0</v>
      </c>
      <c r="Y89" s="95">
        <f t="shared" si="212"/>
        <v>0</v>
      </c>
      <c r="Z89" s="78">
        <f t="shared" si="212"/>
        <v>0</v>
      </c>
      <c r="AA89" s="78">
        <f t="shared" ref="AA89" si="213">SUM(AA90:AA93)</f>
        <v>0</v>
      </c>
      <c r="AB89" s="78">
        <f t="shared" si="212"/>
        <v>0</v>
      </c>
      <c r="AC89" s="78">
        <f t="shared" si="212"/>
        <v>0</v>
      </c>
      <c r="AD89" s="78">
        <f t="shared" si="212"/>
        <v>0</v>
      </c>
      <c r="AE89" s="79">
        <f t="shared" si="212"/>
        <v>0</v>
      </c>
      <c r="AF89" s="285">
        <f t="shared" si="209"/>
        <v>0</v>
      </c>
      <c r="AG89" s="77">
        <f>SUM(AG90:AG93)</f>
        <v>0</v>
      </c>
      <c r="AH89" s="61">
        <f>SUM(AH90:AH93)</f>
        <v>0</v>
      </c>
      <c r="AI89" s="79">
        <f t="shared" ref="AI89:AQ89" si="214">SUM(AI90:AI93)</f>
        <v>0</v>
      </c>
      <c r="AJ89" s="330">
        <f t="shared" si="214"/>
        <v>0</v>
      </c>
      <c r="AK89" s="95">
        <f t="shared" si="214"/>
        <v>0</v>
      </c>
      <c r="AL89" s="78">
        <f t="shared" si="214"/>
        <v>0</v>
      </c>
      <c r="AM89" s="78">
        <f t="shared" ref="AM89" si="215">SUM(AM90:AM93)</f>
        <v>0</v>
      </c>
      <c r="AN89" s="78">
        <f t="shared" si="214"/>
        <v>0</v>
      </c>
      <c r="AO89" s="78">
        <f t="shared" si="214"/>
        <v>0</v>
      </c>
      <c r="AP89" s="78">
        <f t="shared" si="214"/>
        <v>0</v>
      </c>
      <c r="AQ89" s="79">
        <f t="shared" si="214"/>
        <v>0</v>
      </c>
      <c r="AR89" s="214"/>
      <c r="AS89" s="108"/>
      <c r="AT89" s="200"/>
      <c r="AU89" s="200"/>
      <c r="AV89" s="200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</row>
    <row r="90" spans="1:136" s="72" customFormat="1" ht="15.75" customHeight="1" x14ac:dyDescent="0.25">
      <c r="A90" s="241"/>
      <c r="B90" s="185"/>
      <c r="C90" s="185">
        <v>321</v>
      </c>
      <c r="D90" s="545" t="s">
        <v>5</v>
      </c>
      <c r="E90" s="545"/>
      <c r="F90" s="545"/>
      <c r="G90" s="545"/>
      <c r="H90" s="76">
        <f t="shared" si="206"/>
        <v>0</v>
      </c>
      <c r="I90" s="80"/>
      <c r="J90" s="94"/>
      <c r="K90" s="82"/>
      <c r="L90" s="331"/>
      <c r="M90" s="123"/>
      <c r="N90" s="81"/>
      <c r="O90" s="81"/>
      <c r="P90" s="81"/>
      <c r="Q90" s="81"/>
      <c r="R90" s="81"/>
      <c r="S90" s="82"/>
      <c r="T90" s="263">
        <f t="shared" si="208"/>
        <v>0</v>
      </c>
      <c r="U90" s="248"/>
      <c r="V90" s="253"/>
      <c r="W90" s="249"/>
      <c r="X90" s="333"/>
      <c r="Y90" s="250"/>
      <c r="Z90" s="251"/>
      <c r="AA90" s="251"/>
      <c r="AB90" s="251"/>
      <c r="AC90" s="251"/>
      <c r="AD90" s="251"/>
      <c r="AE90" s="249"/>
      <c r="AF90" s="286">
        <f t="shared" si="209"/>
        <v>0</v>
      </c>
      <c r="AG90" s="248"/>
      <c r="AH90" s="253"/>
      <c r="AI90" s="249"/>
      <c r="AJ90" s="333"/>
      <c r="AK90" s="250"/>
      <c r="AL90" s="251"/>
      <c r="AM90" s="251"/>
      <c r="AN90" s="251"/>
      <c r="AO90" s="251"/>
      <c r="AP90" s="251"/>
      <c r="AQ90" s="249"/>
      <c r="AR90" s="214"/>
      <c r="AS90" s="108"/>
      <c r="AT90" s="200"/>
      <c r="AU90" s="200"/>
      <c r="AV90" s="20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41"/>
      <c r="B91" s="185"/>
      <c r="C91" s="185">
        <v>322</v>
      </c>
      <c r="D91" s="545" t="s">
        <v>6</v>
      </c>
      <c r="E91" s="545"/>
      <c r="F91" s="545"/>
      <c r="G91" s="545"/>
      <c r="H91" s="76">
        <f t="shared" si="206"/>
        <v>0</v>
      </c>
      <c r="I91" s="80"/>
      <c r="J91" s="94"/>
      <c r="K91" s="82"/>
      <c r="L91" s="331"/>
      <c r="M91" s="123"/>
      <c r="N91" s="81"/>
      <c r="O91" s="81"/>
      <c r="P91" s="81"/>
      <c r="Q91" s="81"/>
      <c r="R91" s="81"/>
      <c r="S91" s="82"/>
      <c r="T91" s="263">
        <f t="shared" si="208"/>
        <v>0</v>
      </c>
      <c r="U91" s="248"/>
      <c r="V91" s="253"/>
      <c r="W91" s="249"/>
      <c r="X91" s="333"/>
      <c r="Y91" s="250"/>
      <c r="Z91" s="251"/>
      <c r="AA91" s="251"/>
      <c r="AB91" s="251"/>
      <c r="AC91" s="251"/>
      <c r="AD91" s="251"/>
      <c r="AE91" s="249"/>
      <c r="AF91" s="286">
        <f t="shared" si="209"/>
        <v>0</v>
      </c>
      <c r="AG91" s="248"/>
      <c r="AH91" s="253"/>
      <c r="AI91" s="249"/>
      <c r="AJ91" s="333"/>
      <c r="AK91" s="250"/>
      <c r="AL91" s="251"/>
      <c r="AM91" s="251"/>
      <c r="AN91" s="251"/>
      <c r="AO91" s="251"/>
      <c r="AP91" s="251"/>
      <c r="AQ91" s="249"/>
      <c r="AR91" s="214"/>
      <c r="AS91" s="108"/>
      <c r="AT91" s="200"/>
      <c r="AU91" s="200"/>
      <c r="AV91" s="20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41"/>
      <c r="B92" s="185"/>
      <c r="C92" s="185">
        <v>323</v>
      </c>
      <c r="D92" s="545" t="s">
        <v>7</v>
      </c>
      <c r="E92" s="545"/>
      <c r="F92" s="545"/>
      <c r="G92" s="545"/>
      <c r="H92" s="76">
        <f>SUM(I92:S92)</f>
        <v>0</v>
      </c>
      <c r="I92" s="80"/>
      <c r="J92" s="94"/>
      <c r="K92" s="82"/>
      <c r="L92" s="331"/>
      <c r="M92" s="123"/>
      <c r="N92" s="81"/>
      <c r="O92" s="81"/>
      <c r="P92" s="81"/>
      <c r="Q92" s="81"/>
      <c r="R92" s="81"/>
      <c r="S92" s="82"/>
      <c r="T92" s="263">
        <f>SUM(U92:AE92)</f>
        <v>0</v>
      </c>
      <c r="U92" s="248"/>
      <c r="V92" s="253"/>
      <c r="W92" s="249"/>
      <c r="X92" s="333"/>
      <c r="Y92" s="250"/>
      <c r="Z92" s="251"/>
      <c r="AA92" s="251"/>
      <c r="AB92" s="251"/>
      <c r="AC92" s="251"/>
      <c r="AD92" s="251"/>
      <c r="AE92" s="249"/>
      <c r="AF92" s="286">
        <f>SUM(AG92:AQ92)</f>
        <v>0</v>
      </c>
      <c r="AG92" s="248"/>
      <c r="AH92" s="253"/>
      <c r="AI92" s="249"/>
      <c r="AJ92" s="333"/>
      <c r="AK92" s="250"/>
      <c r="AL92" s="251"/>
      <c r="AM92" s="251"/>
      <c r="AN92" s="251"/>
      <c r="AO92" s="251"/>
      <c r="AP92" s="251"/>
      <c r="AQ92" s="249"/>
      <c r="AR92" s="214"/>
      <c r="AS92" s="129"/>
      <c r="AT92" s="129"/>
      <c r="AU92" s="129"/>
      <c r="AV92" s="129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41"/>
      <c r="B93" s="185"/>
      <c r="C93" s="185">
        <v>329</v>
      </c>
      <c r="D93" s="545" t="s">
        <v>8</v>
      </c>
      <c r="E93" s="545"/>
      <c r="F93" s="545"/>
      <c r="G93" s="546"/>
      <c r="H93" s="76">
        <f t="shared" ref="H93:H94" si="216">SUM(I93:S93)</f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ref="T93:T94" si="217">SUM(U93:AE93)</f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ref="AF93:AF94" si="218">SUM(AG93:AQ93)</f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29"/>
      <c r="AT93" s="129"/>
      <c r="AU93" s="129"/>
      <c r="AV93" s="129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239">
        <v>4</v>
      </c>
      <c r="B94" s="66"/>
      <c r="C94" s="66"/>
      <c r="D94" s="556" t="s">
        <v>17</v>
      </c>
      <c r="E94" s="556"/>
      <c r="F94" s="556"/>
      <c r="G94" s="557"/>
      <c r="H94" s="75">
        <f t="shared" si="216"/>
        <v>0</v>
      </c>
      <c r="I94" s="77">
        <f>I95</f>
        <v>0</v>
      </c>
      <c r="J94" s="61">
        <f>J95</f>
        <v>0</v>
      </c>
      <c r="K94" s="79">
        <f t="shared" ref="K94:AI95" si="219">K95</f>
        <v>0</v>
      </c>
      <c r="L94" s="330">
        <f t="shared" si="219"/>
        <v>0</v>
      </c>
      <c r="M94" s="95">
        <f t="shared" si="219"/>
        <v>0</v>
      </c>
      <c r="N94" s="78">
        <f t="shared" si="219"/>
        <v>0</v>
      </c>
      <c r="O94" s="78">
        <f t="shared" si="219"/>
        <v>0</v>
      </c>
      <c r="P94" s="78">
        <f t="shared" si="219"/>
        <v>0</v>
      </c>
      <c r="Q94" s="78">
        <f t="shared" si="219"/>
        <v>0</v>
      </c>
      <c r="R94" s="78">
        <f t="shared" si="219"/>
        <v>0</v>
      </c>
      <c r="S94" s="79">
        <f t="shared" si="219"/>
        <v>0</v>
      </c>
      <c r="T94" s="255">
        <f t="shared" si="217"/>
        <v>0</v>
      </c>
      <c r="U94" s="77">
        <f>U95</f>
        <v>0</v>
      </c>
      <c r="V94" s="61">
        <f>V95</f>
        <v>0</v>
      </c>
      <c r="W94" s="79">
        <f t="shared" si="219"/>
        <v>0</v>
      </c>
      <c r="X94" s="330">
        <f t="shared" si="219"/>
        <v>0</v>
      </c>
      <c r="Y94" s="95">
        <f t="shared" si="219"/>
        <v>0</v>
      </c>
      <c r="Z94" s="78">
        <f t="shared" si="219"/>
        <v>0</v>
      </c>
      <c r="AA94" s="78">
        <f t="shared" si="219"/>
        <v>0</v>
      </c>
      <c r="AB94" s="78">
        <f t="shared" si="219"/>
        <v>0</v>
      </c>
      <c r="AC94" s="78">
        <f t="shared" si="219"/>
        <v>0</v>
      </c>
      <c r="AD94" s="78">
        <f t="shared" si="219"/>
        <v>0</v>
      </c>
      <c r="AE94" s="79">
        <f t="shared" si="219"/>
        <v>0</v>
      </c>
      <c r="AF94" s="285">
        <f t="shared" si="218"/>
        <v>0</v>
      </c>
      <c r="AG94" s="77">
        <f>AG95</f>
        <v>0</v>
      </c>
      <c r="AH94" s="61">
        <f>AH95</f>
        <v>0</v>
      </c>
      <c r="AI94" s="79">
        <f t="shared" si="219"/>
        <v>0</v>
      </c>
      <c r="AJ94" s="330">
        <f t="shared" ref="AI94:AQ95" si="220">AJ95</f>
        <v>0</v>
      </c>
      <c r="AK94" s="95">
        <f t="shared" si="220"/>
        <v>0</v>
      </c>
      <c r="AL94" s="78">
        <f t="shared" si="220"/>
        <v>0</v>
      </c>
      <c r="AM94" s="78">
        <f t="shared" si="220"/>
        <v>0</v>
      </c>
      <c r="AN94" s="78">
        <f t="shared" si="220"/>
        <v>0</v>
      </c>
      <c r="AO94" s="78">
        <f t="shared" si="220"/>
        <v>0</v>
      </c>
      <c r="AP94" s="78">
        <f t="shared" si="220"/>
        <v>0</v>
      </c>
      <c r="AQ94" s="79">
        <f t="shared" si="220"/>
        <v>0</v>
      </c>
      <c r="AR94" s="214"/>
      <c r="AS94" s="108"/>
      <c r="AT94" s="200"/>
      <c r="AU94" s="200"/>
      <c r="AV94" s="200"/>
      <c r="AW94" s="107"/>
      <c r="AX94" s="107"/>
      <c r="AY94" s="107"/>
      <c r="AZ94" s="107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</row>
    <row r="95" spans="1:136" s="73" customFormat="1" ht="24.75" customHeight="1" x14ac:dyDescent="0.25">
      <c r="A95" s="549">
        <v>42</v>
      </c>
      <c r="B95" s="550"/>
      <c r="C95" s="219"/>
      <c r="D95" s="543" t="s">
        <v>45</v>
      </c>
      <c r="E95" s="543"/>
      <c r="F95" s="543"/>
      <c r="G95" s="544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219"/>
        <v>0</v>
      </c>
      <c r="L95" s="330">
        <f t="shared" si="219"/>
        <v>0</v>
      </c>
      <c r="M95" s="95">
        <f t="shared" si="219"/>
        <v>0</v>
      </c>
      <c r="N95" s="78">
        <f t="shared" si="219"/>
        <v>0</v>
      </c>
      <c r="O95" s="78">
        <f t="shared" si="219"/>
        <v>0</v>
      </c>
      <c r="P95" s="78">
        <f t="shared" si="219"/>
        <v>0</v>
      </c>
      <c r="Q95" s="78">
        <f t="shared" si="219"/>
        <v>0</v>
      </c>
      <c r="R95" s="78">
        <f t="shared" si="219"/>
        <v>0</v>
      </c>
      <c r="S95" s="79">
        <f t="shared" si="219"/>
        <v>0</v>
      </c>
      <c r="T95" s="255">
        <f>SUM(U95:AE95)</f>
        <v>0</v>
      </c>
      <c r="U95" s="77">
        <f>U96</f>
        <v>0</v>
      </c>
      <c r="V95" s="61">
        <f>V96</f>
        <v>0</v>
      </c>
      <c r="W95" s="79">
        <f t="shared" si="219"/>
        <v>0</v>
      </c>
      <c r="X95" s="330">
        <f t="shared" si="219"/>
        <v>0</v>
      </c>
      <c r="Y95" s="95">
        <f t="shared" si="219"/>
        <v>0</v>
      </c>
      <c r="Z95" s="78">
        <f t="shared" si="219"/>
        <v>0</v>
      </c>
      <c r="AA95" s="78">
        <f t="shared" si="219"/>
        <v>0</v>
      </c>
      <c r="AB95" s="78">
        <f t="shared" si="219"/>
        <v>0</v>
      </c>
      <c r="AC95" s="78">
        <f t="shared" si="219"/>
        <v>0</v>
      </c>
      <c r="AD95" s="78">
        <f t="shared" si="219"/>
        <v>0</v>
      </c>
      <c r="AE95" s="79">
        <f t="shared" si="219"/>
        <v>0</v>
      </c>
      <c r="AF95" s="285">
        <f>SUM(AG95:AQ95)</f>
        <v>0</v>
      </c>
      <c r="AG95" s="77">
        <f>AG96</f>
        <v>0</v>
      </c>
      <c r="AH95" s="61">
        <f>AH96</f>
        <v>0</v>
      </c>
      <c r="AI95" s="79">
        <f t="shared" si="220"/>
        <v>0</v>
      </c>
      <c r="AJ95" s="330">
        <f t="shared" si="220"/>
        <v>0</v>
      </c>
      <c r="AK95" s="95">
        <f t="shared" si="220"/>
        <v>0</v>
      </c>
      <c r="AL95" s="78">
        <f t="shared" si="220"/>
        <v>0</v>
      </c>
      <c r="AM95" s="78">
        <f t="shared" si="220"/>
        <v>0</v>
      </c>
      <c r="AN95" s="78">
        <f t="shared" si="220"/>
        <v>0</v>
      </c>
      <c r="AO95" s="78">
        <f t="shared" si="220"/>
        <v>0</v>
      </c>
      <c r="AP95" s="78">
        <f t="shared" si="220"/>
        <v>0</v>
      </c>
      <c r="AQ95" s="79">
        <f t="shared" si="220"/>
        <v>0</v>
      </c>
      <c r="AR95" s="214"/>
      <c r="AS95" s="108"/>
      <c r="AT95" s="200"/>
      <c r="AU95" s="200"/>
      <c r="AV95" s="200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</row>
    <row r="96" spans="1:136" s="72" customFormat="1" ht="15" x14ac:dyDescent="0.25">
      <c r="A96" s="241"/>
      <c r="B96" s="185"/>
      <c r="C96" s="185">
        <v>422</v>
      </c>
      <c r="D96" s="545" t="s">
        <v>11</v>
      </c>
      <c r="E96" s="545"/>
      <c r="F96" s="545"/>
      <c r="G96" s="546"/>
      <c r="H96" s="76">
        <f>SUM(I96:S96)</f>
        <v>0</v>
      </c>
      <c r="I96" s="80"/>
      <c r="J96" s="94"/>
      <c r="K96" s="82"/>
      <c r="L96" s="331"/>
      <c r="M96" s="123"/>
      <c r="N96" s="81"/>
      <c r="O96" s="81"/>
      <c r="P96" s="81"/>
      <c r="Q96" s="81"/>
      <c r="R96" s="81"/>
      <c r="S96" s="82"/>
      <c r="T96" s="263">
        <f>SUM(U96:AE96)</f>
        <v>0</v>
      </c>
      <c r="U96" s="248"/>
      <c r="V96" s="253"/>
      <c r="W96" s="249"/>
      <c r="X96" s="333"/>
      <c r="Y96" s="250"/>
      <c r="Z96" s="251"/>
      <c r="AA96" s="251"/>
      <c r="AB96" s="251"/>
      <c r="AC96" s="251"/>
      <c r="AD96" s="251"/>
      <c r="AE96" s="249"/>
      <c r="AF96" s="286">
        <f>SUM(AG96:AQ96)</f>
        <v>0</v>
      </c>
      <c r="AG96" s="248"/>
      <c r="AH96" s="253"/>
      <c r="AI96" s="249"/>
      <c r="AJ96" s="333"/>
      <c r="AK96" s="250"/>
      <c r="AL96" s="251"/>
      <c r="AM96" s="251"/>
      <c r="AN96" s="251"/>
      <c r="AO96" s="251"/>
      <c r="AP96" s="251"/>
      <c r="AQ96" s="249"/>
      <c r="AR96" s="214"/>
      <c r="AS96" s="108"/>
      <c r="AT96" s="200"/>
      <c r="AU96" s="200"/>
      <c r="AV96" s="200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97" customFormat="1" ht="12.75" customHeight="1" x14ac:dyDescent="0.25">
      <c r="A97" s="295"/>
      <c r="B97" s="296"/>
      <c r="D97" s="298"/>
      <c r="E97" s="298"/>
      <c r="F97" s="298"/>
      <c r="G97" s="298"/>
      <c r="I97" s="547" t="s">
        <v>129</v>
      </c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435"/>
      <c r="U97" s="547" t="s">
        <v>129</v>
      </c>
      <c r="V97" s="547"/>
      <c r="W97" s="547"/>
      <c r="X97" s="547"/>
      <c r="Y97" s="547"/>
      <c r="Z97" s="547"/>
      <c r="AA97" s="547"/>
      <c r="AB97" s="547"/>
      <c r="AC97" s="547"/>
      <c r="AD97" s="547"/>
      <c r="AE97" s="547"/>
      <c r="AG97" s="547" t="s">
        <v>129</v>
      </c>
      <c r="AH97" s="547"/>
      <c r="AI97" s="547"/>
      <c r="AJ97" s="547"/>
      <c r="AK97" s="547"/>
      <c r="AL97" s="547"/>
      <c r="AM97" s="547"/>
      <c r="AN97" s="547"/>
      <c r="AO97" s="547"/>
      <c r="AP97" s="547"/>
      <c r="AQ97" s="548"/>
      <c r="AR97" s="299"/>
      <c r="AS97" s="340"/>
      <c r="AT97" s="340"/>
      <c r="AU97" s="340"/>
      <c r="AV97" s="34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</row>
    <row r="98" spans="1:136" s="62" customFormat="1" ht="10.5" customHeight="1" x14ac:dyDescent="0.25">
      <c r="A98" s="243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31"/>
      <c r="AR98" s="214"/>
      <c r="AS98" s="551"/>
      <c r="AT98" s="551"/>
      <c r="AU98" s="551"/>
      <c r="AV98" s="551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52" t="s">
        <v>65</v>
      </c>
      <c r="B99" s="553"/>
      <c r="C99" s="553"/>
      <c r="D99" s="554" t="s">
        <v>134</v>
      </c>
      <c r="E99" s="554"/>
      <c r="F99" s="554"/>
      <c r="G99" s="555"/>
      <c r="H99" s="83">
        <f>SUM(I99:S99)</f>
        <v>0</v>
      </c>
      <c r="I99" s="84">
        <f>I100</f>
        <v>0</v>
      </c>
      <c r="J99" s="313">
        <f>J100</f>
        <v>0</v>
      </c>
      <c r="K99" s="86">
        <f t="shared" ref="K99:AI100" si="221">K100</f>
        <v>0</v>
      </c>
      <c r="L99" s="329">
        <f t="shared" si="221"/>
        <v>0</v>
      </c>
      <c r="M99" s="125">
        <f t="shared" si="221"/>
        <v>0</v>
      </c>
      <c r="N99" s="85">
        <f t="shared" si="221"/>
        <v>0</v>
      </c>
      <c r="O99" s="85">
        <f t="shared" si="221"/>
        <v>0</v>
      </c>
      <c r="P99" s="85">
        <f t="shared" si="221"/>
        <v>0</v>
      </c>
      <c r="Q99" s="85">
        <f t="shared" si="221"/>
        <v>0</v>
      </c>
      <c r="R99" s="85">
        <f t="shared" si="221"/>
        <v>0</v>
      </c>
      <c r="S99" s="86">
        <f t="shared" si="221"/>
        <v>0</v>
      </c>
      <c r="T99" s="268">
        <f>SUM(U99:AE99)</f>
        <v>0</v>
      </c>
      <c r="U99" s="84">
        <f>U100</f>
        <v>0</v>
      </c>
      <c r="V99" s="313">
        <f>V100</f>
        <v>0</v>
      </c>
      <c r="W99" s="86">
        <f t="shared" si="221"/>
        <v>0</v>
      </c>
      <c r="X99" s="329">
        <f t="shared" si="221"/>
        <v>0</v>
      </c>
      <c r="Y99" s="125">
        <f t="shared" si="221"/>
        <v>0</v>
      </c>
      <c r="Z99" s="85">
        <f t="shared" si="221"/>
        <v>0</v>
      </c>
      <c r="AA99" s="85">
        <f t="shared" si="221"/>
        <v>0</v>
      </c>
      <c r="AB99" s="85">
        <f t="shared" si="221"/>
        <v>0</v>
      </c>
      <c r="AC99" s="85">
        <f t="shared" si="221"/>
        <v>0</v>
      </c>
      <c r="AD99" s="85">
        <f t="shared" si="221"/>
        <v>0</v>
      </c>
      <c r="AE99" s="86">
        <f t="shared" si="221"/>
        <v>0</v>
      </c>
      <c r="AF99" s="284">
        <f>SUM(AG99:AQ99)</f>
        <v>0</v>
      </c>
      <c r="AG99" s="84">
        <f>AG100</f>
        <v>0</v>
      </c>
      <c r="AH99" s="313">
        <f>AH100</f>
        <v>0</v>
      </c>
      <c r="AI99" s="86">
        <f t="shared" si="221"/>
        <v>0</v>
      </c>
      <c r="AJ99" s="329">
        <f t="shared" ref="AI99:AQ100" si="222">AJ100</f>
        <v>0</v>
      </c>
      <c r="AK99" s="125">
        <f t="shared" si="222"/>
        <v>0</v>
      </c>
      <c r="AL99" s="85">
        <f t="shared" si="222"/>
        <v>0</v>
      </c>
      <c r="AM99" s="85">
        <f t="shared" si="222"/>
        <v>0</v>
      </c>
      <c r="AN99" s="85">
        <f t="shared" si="222"/>
        <v>0</v>
      </c>
      <c r="AO99" s="85">
        <f t="shared" si="222"/>
        <v>0</v>
      </c>
      <c r="AP99" s="85">
        <f t="shared" si="222"/>
        <v>0</v>
      </c>
      <c r="AQ99" s="86">
        <f t="shared" si="222"/>
        <v>0</v>
      </c>
      <c r="AR99" s="214"/>
      <c r="AS99" s="129"/>
      <c r="AT99" s="202"/>
      <c r="AU99" s="202"/>
      <c r="AV99" s="202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</row>
    <row r="100" spans="1:136" s="74" customFormat="1" ht="15.75" customHeight="1" x14ac:dyDescent="0.25">
      <c r="A100" s="239">
        <v>3</v>
      </c>
      <c r="B100" s="68"/>
      <c r="C100" s="90"/>
      <c r="D100" s="543" t="s">
        <v>16</v>
      </c>
      <c r="E100" s="543"/>
      <c r="F100" s="543"/>
      <c r="G100" s="544"/>
      <c r="H100" s="75">
        <f t="shared" ref="H100:H103" si="223">SUM(I100:S100)</f>
        <v>0</v>
      </c>
      <c r="I100" s="77">
        <f>I101</f>
        <v>0</v>
      </c>
      <c r="J100" s="61">
        <f>J101</f>
        <v>0</v>
      </c>
      <c r="K100" s="79">
        <f t="shared" si="221"/>
        <v>0</v>
      </c>
      <c r="L100" s="330">
        <f t="shared" si="221"/>
        <v>0</v>
      </c>
      <c r="M100" s="95">
        <f t="shared" si="221"/>
        <v>0</v>
      </c>
      <c r="N100" s="78">
        <f t="shared" si="221"/>
        <v>0</v>
      </c>
      <c r="O100" s="78">
        <f t="shared" si="221"/>
        <v>0</v>
      </c>
      <c r="P100" s="78">
        <f t="shared" si="221"/>
        <v>0</v>
      </c>
      <c r="Q100" s="78">
        <f t="shared" si="221"/>
        <v>0</v>
      </c>
      <c r="R100" s="78">
        <f t="shared" si="221"/>
        <v>0</v>
      </c>
      <c r="S100" s="79">
        <f t="shared" si="221"/>
        <v>0</v>
      </c>
      <c r="T100" s="255">
        <f t="shared" ref="T100:T103" si="224">SUM(U100:AE100)</f>
        <v>0</v>
      </c>
      <c r="U100" s="77">
        <f>U101</f>
        <v>0</v>
      </c>
      <c r="V100" s="61">
        <f>V101</f>
        <v>0</v>
      </c>
      <c r="W100" s="79">
        <f t="shared" si="221"/>
        <v>0</v>
      </c>
      <c r="X100" s="330">
        <f t="shared" si="221"/>
        <v>0</v>
      </c>
      <c r="Y100" s="95">
        <f t="shared" si="221"/>
        <v>0</v>
      </c>
      <c r="Z100" s="78">
        <f t="shared" si="221"/>
        <v>0</v>
      </c>
      <c r="AA100" s="78">
        <f t="shared" si="221"/>
        <v>0</v>
      </c>
      <c r="AB100" s="78">
        <f t="shared" si="221"/>
        <v>0</v>
      </c>
      <c r="AC100" s="78">
        <f t="shared" si="221"/>
        <v>0</v>
      </c>
      <c r="AD100" s="78">
        <f t="shared" si="221"/>
        <v>0</v>
      </c>
      <c r="AE100" s="79">
        <f t="shared" si="221"/>
        <v>0</v>
      </c>
      <c r="AF100" s="285">
        <f t="shared" ref="AF100:AF103" si="225">SUM(AG100:AQ100)</f>
        <v>0</v>
      </c>
      <c r="AG100" s="77">
        <f>AG101</f>
        <v>0</v>
      </c>
      <c r="AH100" s="61">
        <f>AH101</f>
        <v>0</v>
      </c>
      <c r="AI100" s="79">
        <f t="shared" si="222"/>
        <v>0</v>
      </c>
      <c r="AJ100" s="330">
        <f t="shared" si="222"/>
        <v>0</v>
      </c>
      <c r="AK100" s="95">
        <f t="shared" si="222"/>
        <v>0</v>
      </c>
      <c r="AL100" s="78">
        <f t="shared" si="222"/>
        <v>0</v>
      </c>
      <c r="AM100" s="78">
        <f t="shared" si="222"/>
        <v>0</v>
      </c>
      <c r="AN100" s="78">
        <f t="shared" si="222"/>
        <v>0</v>
      </c>
      <c r="AO100" s="78">
        <f t="shared" si="222"/>
        <v>0</v>
      </c>
      <c r="AP100" s="78">
        <f t="shared" si="222"/>
        <v>0</v>
      </c>
      <c r="AQ100" s="79">
        <f t="shared" si="222"/>
        <v>0</v>
      </c>
      <c r="AR100" s="214"/>
      <c r="AS100" s="108"/>
      <c r="AT100" s="200"/>
      <c r="AU100" s="200"/>
      <c r="AV100" s="200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</row>
    <row r="101" spans="1:136" s="73" customFormat="1" ht="15.75" customHeight="1" x14ac:dyDescent="0.25">
      <c r="A101" s="549">
        <v>32</v>
      </c>
      <c r="B101" s="550"/>
      <c r="C101" s="90"/>
      <c r="D101" s="543" t="s">
        <v>4</v>
      </c>
      <c r="E101" s="543"/>
      <c r="F101" s="543"/>
      <c r="G101" s="544"/>
      <c r="H101" s="75">
        <f t="shared" si="223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30">
        <f t="shared" ref="L101:S101" si="226">SUM(L102:L105)</f>
        <v>0</v>
      </c>
      <c r="M101" s="95">
        <f t="shared" si="226"/>
        <v>0</v>
      </c>
      <c r="N101" s="78">
        <f t="shared" si="226"/>
        <v>0</v>
      </c>
      <c r="O101" s="78">
        <f t="shared" ref="O101" si="227">SUM(O102:O105)</f>
        <v>0</v>
      </c>
      <c r="P101" s="78">
        <f t="shared" si="226"/>
        <v>0</v>
      </c>
      <c r="Q101" s="78">
        <f t="shared" si="226"/>
        <v>0</v>
      </c>
      <c r="R101" s="78">
        <f t="shared" si="226"/>
        <v>0</v>
      </c>
      <c r="S101" s="79">
        <f t="shared" si="226"/>
        <v>0</v>
      </c>
      <c r="T101" s="255">
        <f t="shared" si="224"/>
        <v>0</v>
      </c>
      <c r="U101" s="77">
        <f>SUM(U102:U105)</f>
        <v>0</v>
      </c>
      <c r="V101" s="61">
        <f>SUM(V102:V105)</f>
        <v>0</v>
      </c>
      <c r="W101" s="79">
        <f t="shared" ref="W101:AE101" si="228">SUM(W102:W105)</f>
        <v>0</v>
      </c>
      <c r="X101" s="330">
        <f t="shared" si="228"/>
        <v>0</v>
      </c>
      <c r="Y101" s="95">
        <f t="shared" si="228"/>
        <v>0</v>
      </c>
      <c r="Z101" s="78">
        <f t="shared" si="228"/>
        <v>0</v>
      </c>
      <c r="AA101" s="78">
        <f t="shared" ref="AA101" si="229">SUM(AA102:AA105)</f>
        <v>0</v>
      </c>
      <c r="AB101" s="78">
        <f t="shared" si="228"/>
        <v>0</v>
      </c>
      <c r="AC101" s="78">
        <f t="shared" si="228"/>
        <v>0</v>
      </c>
      <c r="AD101" s="78">
        <f t="shared" si="228"/>
        <v>0</v>
      </c>
      <c r="AE101" s="79">
        <f t="shared" si="228"/>
        <v>0</v>
      </c>
      <c r="AF101" s="285">
        <f t="shared" si="225"/>
        <v>0</v>
      </c>
      <c r="AG101" s="77">
        <f>SUM(AG102:AG105)</f>
        <v>0</v>
      </c>
      <c r="AH101" s="61">
        <f>SUM(AH102:AH105)</f>
        <v>0</v>
      </c>
      <c r="AI101" s="79">
        <f t="shared" ref="AI101:AQ101" si="230">SUM(AI102:AI105)</f>
        <v>0</v>
      </c>
      <c r="AJ101" s="330">
        <f t="shared" si="230"/>
        <v>0</v>
      </c>
      <c r="AK101" s="95">
        <f t="shared" si="230"/>
        <v>0</v>
      </c>
      <c r="AL101" s="78">
        <f t="shared" si="230"/>
        <v>0</v>
      </c>
      <c r="AM101" s="78">
        <f t="shared" ref="AM101" si="231">SUM(AM102:AM105)</f>
        <v>0</v>
      </c>
      <c r="AN101" s="78">
        <f t="shared" si="230"/>
        <v>0</v>
      </c>
      <c r="AO101" s="78">
        <f t="shared" si="230"/>
        <v>0</v>
      </c>
      <c r="AP101" s="78">
        <f t="shared" si="230"/>
        <v>0</v>
      </c>
      <c r="AQ101" s="79">
        <f t="shared" si="230"/>
        <v>0</v>
      </c>
      <c r="AR101" s="214"/>
      <c r="AS101" s="108"/>
      <c r="AT101" s="200"/>
      <c r="AU101" s="200"/>
      <c r="AV101" s="200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</row>
    <row r="102" spans="1:136" s="72" customFormat="1" ht="15.75" customHeight="1" x14ac:dyDescent="0.25">
      <c r="A102" s="241"/>
      <c r="B102" s="185"/>
      <c r="C102" s="185">
        <v>321</v>
      </c>
      <c r="D102" s="545" t="s">
        <v>5</v>
      </c>
      <c r="E102" s="545"/>
      <c r="F102" s="545"/>
      <c r="G102" s="545"/>
      <c r="H102" s="76">
        <f t="shared" si="223"/>
        <v>0</v>
      </c>
      <c r="I102" s="80"/>
      <c r="J102" s="94"/>
      <c r="K102" s="82"/>
      <c r="L102" s="331"/>
      <c r="M102" s="123"/>
      <c r="N102" s="81"/>
      <c r="O102" s="81"/>
      <c r="P102" s="81"/>
      <c r="Q102" s="81"/>
      <c r="R102" s="81"/>
      <c r="S102" s="82"/>
      <c r="T102" s="263">
        <f t="shared" si="224"/>
        <v>0</v>
      </c>
      <c r="U102" s="248"/>
      <c r="V102" s="253"/>
      <c r="W102" s="249"/>
      <c r="X102" s="333"/>
      <c r="Y102" s="250"/>
      <c r="Z102" s="251"/>
      <c r="AA102" s="251"/>
      <c r="AB102" s="251"/>
      <c r="AC102" s="251"/>
      <c r="AD102" s="251"/>
      <c r="AE102" s="249"/>
      <c r="AF102" s="286">
        <f t="shared" si="225"/>
        <v>0</v>
      </c>
      <c r="AG102" s="248"/>
      <c r="AH102" s="253"/>
      <c r="AI102" s="249"/>
      <c r="AJ102" s="333"/>
      <c r="AK102" s="250"/>
      <c r="AL102" s="251"/>
      <c r="AM102" s="251"/>
      <c r="AN102" s="251"/>
      <c r="AO102" s="251"/>
      <c r="AP102" s="251"/>
      <c r="AQ102" s="249"/>
      <c r="AR102" s="214"/>
      <c r="AS102" s="108"/>
      <c r="AT102" s="200"/>
      <c r="AU102" s="200"/>
      <c r="AV102" s="200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41"/>
      <c r="B103" s="185"/>
      <c r="C103" s="185">
        <v>322</v>
      </c>
      <c r="D103" s="545" t="s">
        <v>6</v>
      </c>
      <c r="E103" s="545"/>
      <c r="F103" s="545"/>
      <c r="G103" s="545"/>
      <c r="H103" s="76">
        <f t="shared" si="223"/>
        <v>0</v>
      </c>
      <c r="I103" s="80"/>
      <c r="J103" s="94"/>
      <c r="K103" s="82"/>
      <c r="L103" s="331"/>
      <c r="M103" s="123"/>
      <c r="N103" s="81"/>
      <c r="O103" s="81"/>
      <c r="P103" s="81"/>
      <c r="Q103" s="81"/>
      <c r="R103" s="81"/>
      <c r="S103" s="82"/>
      <c r="T103" s="263">
        <f t="shared" si="224"/>
        <v>0</v>
      </c>
      <c r="U103" s="248"/>
      <c r="V103" s="253"/>
      <c r="W103" s="249"/>
      <c r="X103" s="333"/>
      <c r="Y103" s="250"/>
      <c r="Z103" s="251"/>
      <c r="AA103" s="251"/>
      <c r="AB103" s="251"/>
      <c r="AC103" s="251"/>
      <c r="AD103" s="251"/>
      <c r="AE103" s="249"/>
      <c r="AF103" s="286">
        <f t="shared" si="225"/>
        <v>0</v>
      </c>
      <c r="AG103" s="248"/>
      <c r="AH103" s="253"/>
      <c r="AI103" s="249"/>
      <c r="AJ103" s="333"/>
      <c r="AK103" s="250"/>
      <c r="AL103" s="251"/>
      <c r="AM103" s="251"/>
      <c r="AN103" s="251"/>
      <c r="AO103" s="251"/>
      <c r="AP103" s="251"/>
      <c r="AQ103" s="249"/>
      <c r="AR103" s="214"/>
      <c r="AS103" s="108"/>
      <c r="AT103" s="200"/>
      <c r="AU103" s="200"/>
      <c r="AV103" s="200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1"/>
      <c r="B104" s="185"/>
      <c r="C104" s="185">
        <v>323</v>
      </c>
      <c r="D104" s="545" t="s">
        <v>7</v>
      </c>
      <c r="E104" s="545"/>
      <c r="F104" s="545"/>
      <c r="G104" s="545"/>
      <c r="H104" s="76">
        <f>SUM(I104:S104)</f>
        <v>0</v>
      </c>
      <c r="I104" s="80"/>
      <c r="J104" s="94"/>
      <c r="K104" s="82"/>
      <c r="L104" s="331"/>
      <c r="M104" s="123"/>
      <c r="N104" s="81"/>
      <c r="O104" s="81"/>
      <c r="P104" s="81"/>
      <c r="Q104" s="81"/>
      <c r="R104" s="81"/>
      <c r="S104" s="82"/>
      <c r="T104" s="263">
        <f>SUM(U104:AE104)</f>
        <v>0</v>
      </c>
      <c r="U104" s="248"/>
      <c r="V104" s="253"/>
      <c r="W104" s="249"/>
      <c r="X104" s="333"/>
      <c r="Y104" s="250"/>
      <c r="Z104" s="251"/>
      <c r="AA104" s="251"/>
      <c r="AB104" s="251"/>
      <c r="AC104" s="251"/>
      <c r="AD104" s="251"/>
      <c r="AE104" s="249"/>
      <c r="AF104" s="286">
        <f>SUM(AG104:AQ104)</f>
        <v>0</v>
      </c>
      <c r="AG104" s="248"/>
      <c r="AH104" s="253"/>
      <c r="AI104" s="249"/>
      <c r="AJ104" s="333"/>
      <c r="AK104" s="250"/>
      <c r="AL104" s="251"/>
      <c r="AM104" s="251"/>
      <c r="AN104" s="251"/>
      <c r="AO104" s="251"/>
      <c r="AP104" s="251"/>
      <c r="AQ104" s="249"/>
      <c r="AR104" s="214"/>
      <c r="AS104" s="129"/>
      <c r="AT104" s="129"/>
      <c r="AU104" s="129"/>
      <c r="AV104" s="129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1"/>
      <c r="B105" s="185"/>
      <c r="C105" s="185">
        <v>329</v>
      </c>
      <c r="D105" s="545" t="s">
        <v>8</v>
      </c>
      <c r="E105" s="545"/>
      <c r="F105" s="545"/>
      <c r="G105" s="546"/>
      <c r="H105" s="76">
        <f t="shared" ref="H105" si="232">SUM(I105:S105)</f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ref="T105" si="233">SUM(U105:AE105)</f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ref="AF105" si="234">SUM(AG105:AQ105)</f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29"/>
      <c r="AT105" s="129"/>
      <c r="AU105" s="129"/>
      <c r="AV105" s="129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97" customFormat="1" ht="12.75" customHeight="1" x14ac:dyDescent="0.25">
      <c r="A106" s="295"/>
      <c r="B106" s="296"/>
      <c r="D106" s="298"/>
      <c r="E106" s="298"/>
      <c r="F106" s="298"/>
      <c r="G106" s="298"/>
      <c r="I106" s="547" t="s">
        <v>130</v>
      </c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435"/>
      <c r="U106" s="547" t="s">
        <v>130</v>
      </c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G106" s="547" t="s">
        <v>130</v>
      </c>
      <c r="AH106" s="547"/>
      <c r="AI106" s="547"/>
      <c r="AJ106" s="547"/>
      <c r="AK106" s="547"/>
      <c r="AL106" s="547"/>
      <c r="AM106" s="547"/>
      <c r="AN106" s="547"/>
      <c r="AO106" s="547"/>
      <c r="AP106" s="547"/>
      <c r="AQ106" s="548"/>
      <c r="AR106" s="299"/>
      <c r="AS106" s="340"/>
      <c r="AT106" s="340"/>
      <c r="AU106" s="340"/>
      <c r="AV106" s="34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1"/>
    </row>
    <row r="107" spans="1:136" s="62" customFormat="1" ht="10.5" customHeight="1" x14ac:dyDescent="0.25">
      <c r="A107" s="243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31"/>
      <c r="AR107" s="214"/>
      <c r="AS107" s="551"/>
      <c r="AT107" s="551"/>
      <c r="AU107" s="551"/>
      <c r="AV107" s="551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52" t="s">
        <v>65</v>
      </c>
      <c r="B108" s="553"/>
      <c r="C108" s="553"/>
      <c r="D108" s="554" t="s">
        <v>135</v>
      </c>
      <c r="E108" s="554"/>
      <c r="F108" s="554"/>
      <c r="G108" s="555"/>
      <c r="H108" s="83">
        <f>SUM(I108:S108)</f>
        <v>0</v>
      </c>
      <c r="I108" s="84">
        <f>I109</f>
        <v>0</v>
      </c>
      <c r="J108" s="313">
        <f>J109</f>
        <v>0</v>
      </c>
      <c r="K108" s="86">
        <f t="shared" ref="K108:AQ108" si="235">K109</f>
        <v>0</v>
      </c>
      <c r="L108" s="329">
        <f t="shared" si="235"/>
        <v>0</v>
      </c>
      <c r="M108" s="125">
        <f t="shared" si="235"/>
        <v>0</v>
      </c>
      <c r="N108" s="85">
        <f t="shared" si="235"/>
        <v>0</v>
      </c>
      <c r="O108" s="85">
        <f t="shared" si="235"/>
        <v>0</v>
      </c>
      <c r="P108" s="85">
        <f t="shared" si="235"/>
        <v>0</v>
      </c>
      <c r="Q108" s="85">
        <f t="shared" si="235"/>
        <v>0</v>
      </c>
      <c r="R108" s="85">
        <f t="shared" si="235"/>
        <v>0</v>
      </c>
      <c r="S108" s="86">
        <f t="shared" si="235"/>
        <v>0</v>
      </c>
      <c r="T108" s="268">
        <f>SUM(U108:AE108)</f>
        <v>0</v>
      </c>
      <c r="U108" s="84">
        <f>U109</f>
        <v>0</v>
      </c>
      <c r="V108" s="313">
        <f>V109</f>
        <v>0</v>
      </c>
      <c r="W108" s="86">
        <f t="shared" si="235"/>
        <v>0</v>
      </c>
      <c r="X108" s="329">
        <f t="shared" si="235"/>
        <v>0</v>
      </c>
      <c r="Y108" s="125">
        <f t="shared" si="235"/>
        <v>0</v>
      </c>
      <c r="Z108" s="85">
        <f t="shared" si="235"/>
        <v>0</v>
      </c>
      <c r="AA108" s="85">
        <f t="shared" si="235"/>
        <v>0</v>
      </c>
      <c r="AB108" s="85">
        <f t="shared" si="235"/>
        <v>0</v>
      </c>
      <c r="AC108" s="85">
        <f t="shared" si="235"/>
        <v>0</v>
      </c>
      <c r="AD108" s="85">
        <f t="shared" si="235"/>
        <v>0</v>
      </c>
      <c r="AE108" s="86">
        <f t="shared" si="235"/>
        <v>0</v>
      </c>
      <c r="AF108" s="284">
        <f>SUM(AG108:AQ108)</f>
        <v>0</v>
      </c>
      <c r="AG108" s="84">
        <f>AG109</f>
        <v>0</v>
      </c>
      <c r="AH108" s="313">
        <f>AH109</f>
        <v>0</v>
      </c>
      <c r="AI108" s="86">
        <f t="shared" si="235"/>
        <v>0</v>
      </c>
      <c r="AJ108" s="329">
        <f t="shared" si="235"/>
        <v>0</v>
      </c>
      <c r="AK108" s="125">
        <f t="shared" si="235"/>
        <v>0</v>
      </c>
      <c r="AL108" s="85">
        <f t="shared" si="235"/>
        <v>0</v>
      </c>
      <c r="AM108" s="85">
        <f t="shared" si="235"/>
        <v>0</v>
      </c>
      <c r="AN108" s="85">
        <f t="shared" si="235"/>
        <v>0</v>
      </c>
      <c r="AO108" s="85">
        <f t="shared" si="235"/>
        <v>0</v>
      </c>
      <c r="AP108" s="85">
        <f t="shared" si="235"/>
        <v>0</v>
      </c>
      <c r="AQ108" s="86">
        <f t="shared" si="235"/>
        <v>0</v>
      </c>
      <c r="AR108" s="214"/>
      <c r="AS108" s="129"/>
      <c r="AT108" s="202"/>
      <c r="AU108" s="202"/>
      <c r="AV108" s="202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</row>
    <row r="109" spans="1:136" s="74" customFormat="1" ht="15.75" customHeight="1" x14ac:dyDescent="0.25">
      <c r="A109" s="239">
        <v>3</v>
      </c>
      <c r="B109" s="68"/>
      <c r="C109" s="90"/>
      <c r="D109" s="543" t="s">
        <v>16</v>
      </c>
      <c r="E109" s="543"/>
      <c r="F109" s="543"/>
      <c r="G109" s="544"/>
      <c r="H109" s="75">
        <f t="shared" ref="H109:H116" si="236">SUM(I109:S109)</f>
        <v>0</v>
      </c>
      <c r="I109" s="77">
        <f>I110+I114</f>
        <v>0</v>
      </c>
      <c r="J109" s="61">
        <f>J110+J114</f>
        <v>0</v>
      </c>
      <c r="K109" s="79">
        <f t="shared" ref="K109:S109" si="237">K110+K114</f>
        <v>0</v>
      </c>
      <c r="L109" s="330">
        <f t="shared" si="237"/>
        <v>0</v>
      </c>
      <c r="M109" s="95">
        <f t="shared" si="237"/>
        <v>0</v>
      </c>
      <c r="N109" s="78">
        <f t="shared" si="237"/>
        <v>0</v>
      </c>
      <c r="O109" s="78">
        <f t="shared" ref="O109" si="238">O110+O114</f>
        <v>0</v>
      </c>
      <c r="P109" s="78">
        <f t="shared" si="237"/>
        <v>0</v>
      </c>
      <c r="Q109" s="78">
        <f t="shared" si="237"/>
        <v>0</v>
      </c>
      <c r="R109" s="78">
        <f t="shared" si="237"/>
        <v>0</v>
      </c>
      <c r="S109" s="79">
        <f t="shared" si="237"/>
        <v>0</v>
      </c>
      <c r="T109" s="255">
        <f t="shared" ref="T109:T116" si="239">SUM(U109:AE109)</f>
        <v>0</v>
      </c>
      <c r="U109" s="77">
        <f>U110+U114</f>
        <v>0</v>
      </c>
      <c r="V109" s="61">
        <f>V110+V114</f>
        <v>0</v>
      </c>
      <c r="W109" s="79">
        <f t="shared" ref="W109:AE109" si="240">W110+W114</f>
        <v>0</v>
      </c>
      <c r="X109" s="330">
        <f t="shared" si="240"/>
        <v>0</v>
      </c>
      <c r="Y109" s="95">
        <f t="shared" si="240"/>
        <v>0</v>
      </c>
      <c r="Z109" s="78">
        <f t="shared" si="240"/>
        <v>0</v>
      </c>
      <c r="AA109" s="78">
        <f t="shared" ref="AA109" si="241">AA110+AA114</f>
        <v>0</v>
      </c>
      <c r="AB109" s="78">
        <f t="shared" si="240"/>
        <v>0</v>
      </c>
      <c r="AC109" s="78">
        <f t="shared" si="240"/>
        <v>0</v>
      </c>
      <c r="AD109" s="78">
        <f t="shared" si="240"/>
        <v>0</v>
      </c>
      <c r="AE109" s="79">
        <f t="shared" si="240"/>
        <v>0</v>
      </c>
      <c r="AF109" s="285">
        <f t="shared" ref="AF109:AF116" si="242">SUM(AG109:AQ109)</f>
        <v>0</v>
      </c>
      <c r="AG109" s="77">
        <f>AG110+AG114</f>
        <v>0</v>
      </c>
      <c r="AH109" s="61">
        <f>AH110+AH114</f>
        <v>0</v>
      </c>
      <c r="AI109" s="79">
        <f t="shared" ref="AI109:AQ109" si="243">AI110+AI114</f>
        <v>0</v>
      </c>
      <c r="AJ109" s="330">
        <f t="shared" si="243"/>
        <v>0</v>
      </c>
      <c r="AK109" s="95">
        <f t="shared" si="243"/>
        <v>0</v>
      </c>
      <c r="AL109" s="78">
        <f t="shared" si="243"/>
        <v>0</v>
      </c>
      <c r="AM109" s="78">
        <f t="shared" ref="AM109" si="244">AM110+AM114</f>
        <v>0</v>
      </c>
      <c r="AN109" s="78">
        <f t="shared" si="243"/>
        <v>0</v>
      </c>
      <c r="AO109" s="78">
        <f t="shared" si="243"/>
        <v>0</v>
      </c>
      <c r="AP109" s="78">
        <f t="shared" si="243"/>
        <v>0</v>
      </c>
      <c r="AQ109" s="79">
        <f t="shared" si="243"/>
        <v>0</v>
      </c>
      <c r="AR109" s="214"/>
      <c r="AS109" s="108"/>
      <c r="AT109" s="200"/>
      <c r="AU109" s="200"/>
      <c r="AV109" s="200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15.75" customHeight="1" x14ac:dyDescent="0.25">
      <c r="A110" s="549">
        <v>31</v>
      </c>
      <c r="B110" s="550"/>
      <c r="C110" s="90"/>
      <c r="D110" s="543" t="s">
        <v>0</v>
      </c>
      <c r="E110" s="543"/>
      <c r="F110" s="543"/>
      <c r="G110" s="544"/>
      <c r="H110" s="75">
        <f t="shared" si="236"/>
        <v>0</v>
      </c>
      <c r="I110" s="96">
        <f>SUM(I111:I113)</f>
        <v>0</v>
      </c>
      <c r="J110" s="61">
        <f>SUM(J111:J113)</f>
        <v>0</v>
      </c>
      <c r="K110" s="79">
        <f t="shared" ref="K110:S110" si="245">SUM(K111:K113)</f>
        <v>0</v>
      </c>
      <c r="L110" s="330">
        <f t="shared" si="245"/>
        <v>0</v>
      </c>
      <c r="M110" s="95">
        <f t="shared" si="245"/>
        <v>0</v>
      </c>
      <c r="N110" s="78">
        <f t="shared" si="245"/>
        <v>0</v>
      </c>
      <c r="O110" s="78">
        <f t="shared" ref="O110" si="246">SUM(O111:O113)</f>
        <v>0</v>
      </c>
      <c r="P110" s="78">
        <f t="shared" si="245"/>
        <v>0</v>
      </c>
      <c r="Q110" s="78">
        <f t="shared" si="245"/>
        <v>0</v>
      </c>
      <c r="R110" s="78">
        <f t="shared" si="245"/>
        <v>0</v>
      </c>
      <c r="S110" s="240">
        <f t="shared" si="245"/>
        <v>0</v>
      </c>
      <c r="T110" s="271">
        <f t="shared" si="239"/>
        <v>0</v>
      </c>
      <c r="U110" s="96">
        <f>SUM(U111:U113)</f>
        <v>0</v>
      </c>
      <c r="V110" s="78">
        <f>SUM(V111:V113)</f>
        <v>0</v>
      </c>
      <c r="W110" s="79">
        <f t="shared" ref="W110:AE110" si="247">SUM(W111:W113)</f>
        <v>0</v>
      </c>
      <c r="X110" s="330">
        <f t="shared" si="247"/>
        <v>0</v>
      </c>
      <c r="Y110" s="95">
        <f t="shared" si="247"/>
        <v>0</v>
      </c>
      <c r="Z110" s="78">
        <f t="shared" si="247"/>
        <v>0</v>
      </c>
      <c r="AA110" s="78">
        <f t="shared" ref="AA110" si="248">SUM(AA111:AA113)</f>
        <v>0</v>
      </c>
      <c r="AB110" s="78">
        <f t="shared" si="247"/>
        <v>0</v>
      </c>
      <c r="AC110" s="78">
        <f t="shared" si="247"/>
        <v>0</v>
      </c>
      <c r="AD110" s="78">
        <f t="shared" si="247"/>
        <v>0</v>
      </c>
      <c r="AE110" s="240">
        <f t="shared" si="247"/>
        <v>0</v>
      </c>
      <c r="AF110" s="285">
        <f t="shared" si="242"/>
        <v>0</v>
      </c>
      <c r="AG110" s="96">
        <f>SUM(AG111:AG113)</f>
        <v>0</v>
      </c>
      <c r="AH110" s="78">
        <f>SUM(AH111:AH113)</f>
        <v>0</v>
      </c>
      <c r="AI110" s="79">
        <f t="shared" ref="AI110:AQ110" si="249">SUM(AI111:AI113)</f>
        <v>0</v>
      </c>
      <c r="AJ110" s="330">
        <f t="shared" si="249"/>
        <v>0</v>
      </c>
      <c r="AK110" s="95">
        <f t="shared" si="249"/>
        <v>0</v>
      </c>
      <c r="AL110" s="78">
        <f t="shared" si="249"/>
        <v>0</v>
      </c>
      <c r="AM110" s="78">
        <f t="shared" ref="AM110" si="250">SUM(AM111:AM113)</f>
        <v>0</v>
      </c>
      <c r="AN110" s="78">
        <f t="shared" si="249"/>
        <v>0</v>
      </c>
      <c r="AO110" s="78">
        <f t="shared" si="249"/>
        <v>0</v>
      </c>
      <c r="AP110" s="78">
        <f t="shared" si="249"/>
        <v>0</v>
      </c>
      <c r="AQ110" s="240">
        <f t="shared" si="249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.75" customHeight="1" x14ac:dyDescent="0.25">
      <c r="A111" s="241"/>
      <c r="B111" s="185"/>
      <c r="C111" s="185">
        <v>311</v>
      </c>
      <c r="D111" s="545" t="s">
        <v>1</v>
      </c>
      <c r="E111" s="545"/>
      <c r="F111" s="545"/>
      <c r="G111" s="545"/>
      <c r="H111" s="76">
        <f t="shared" si="236"/>
        <v>0</v>
      </c>
      <c r="I111" s="80"/>
      <c r="J111" s="94"/>
      <c r="K111" s="82"/>
      <c r="L111" s="331"/>
      <c r="M111" s="123"/>
      <c r="N111" s="81"/>
      <c r="O111" s="81"/>
      <c r="P111" s="81"/>
      <c r="Q111" s="81"/>
      <c r="R111" s="81"/>
      <c r="S111" s="82"/>
      <c r="T111" s="263">
        <f t="shared" si="239"/>
        <v>0</v>
      </c>
      <c r="U111" s="248"/>
      <c r="V111" s="253"/>
      <c r="W111" s="249"/>
      <c r="X111" s="333"/>
      <c r="Y111" s="250"/>
      <c r="Z111" s="251"/>
      <c r="AA111" s="251"/>
      <c r="AB111" s="251"/>
      <c r="AC111" s="251"/>
      <c r="AD111" s="251"/>
      <c r="AE111" s="249"/>
      <c r="AF111" s="286">
        <f t="shared" si="242"/>
        <v>0</v>
      </c>
      <c r="AG111" s="248"/>
      <c r="AH111" s="253"/>
      <c r="AI111" s="249"/>
      <c r="AJ111" s="333"/>
      <c r="AK111" s="250"/>
      <c r="AL111" s="251"/>
      <c r="AM111" s="251"/>
      <c r="AN111" s="251"/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41"/>
      <c r="B112" s="185"/>
      <c r="C112" s="185">
        <v>312</v>
      </c>
      <c r="D112" s="545" t="s">
        <v>2</v>
      </c>
      <c r="E112" s="545"/>
      <c r="F112" s="545"/>
      <c r="G112" s="546"/>
      <c r="H112" s="76">
        <f t="shared" si="236"/>
        <v>0</v>
      </c>
      <c r="I112" s="80"/>
      <c r="J112" s="94"/>
      <c r="K112" s="82"/>
      <c r="L112" s="331"/>
      <c r="M112" s="123"/>
      <c r="N112" s="81"/>
      <c r="O112" s="81"/>
      <c r="P112" s="81"/>
      <c r="Q112" s="81"/>
      <c r="R112" s="81"/>
      <c r="S112" s="82"/>
      <c r="T112" s="263">
        <f t="shared" si="239"/>
        <v>0</v>
      </c>
      <c r="U112" s="248"/>
      <c r="V112" s="253"/>
      <c r="W112" s="249"/>
      <c r="X112" s="333"/>
      <c r="Y112" s="250"/>
      <c r="Z112" s="251"/>
      <c r="AA112" s="251"/>
      <c r="AB112" s="251"/>
      <c r="AC112" s="251"/>
      <c r="AD112" s="251"/>
      <c r="AE112" s="249"/>
      <c r="AF112" s="286">
        <f t="shared" si="242"/>
        <v>0</v>
      </c>
      <c r="AG112" s="248"/>
      <c r="AH112" s="253"/>
      <c r="AI112" s="249"/>
      <c r="AJ112" s="333"/>
      <c r="AK112" s="250"/>
      <c r="AL112" s="251"/>
      <c r="AM112" s="251"/>
      <c r="AN112" s="251"/>
      <c r="AO112" s="251"/>
      <c r="AP112" s="251"/>
      <c r="AQ112" s="249"/>
      <c r="AR112" s="214"/>
      <c r="AS112" s="129"/>
      <c r="AT112" s="129"/>
      <c r="AU112" s="129"/>
      <c r="AV112" s="129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41"/>
      <c r="B113" s="185"/>
      <c r="C113" s="185">
        <v>313</v>
      </c>
      <c r="D113" s="545" t="s">
        <v>3</v>
      </c>
      <c r="E113" s="545"/>
      <c r="F113" s="545"/>
      <c r="G113" s="545"/>
      <c r="H113" s="76">
        <f t="shared" si="236"/>
        <v>0</v>
      </c>
      <c r="I113" s="80"/>
      <c r="J113" s="94"/>
      <c r="K113" s="82"/>
      <c r="L113" s="331"/>
      <c r="M113" s="123"/>
      <c r="N113" s="81"/>
      <c r="O113" s="81"/>
      <c r="P113" s="81"/>
      <c r="Q113" s="81"/>
      <c r="R113" s="81"/>
      <c r="S113" s="82"/>
      <c r="T113" s="263">
        <f t="shared" si="239"/>
        <v>0</v>
      </c>
      <c r="U113" s="248"/>
      <c r="V113" s="253"/>
      <c r="W113" s="249"/>
      <c r="X113" s="333"/>
      <c r="Y113" s="250"/>
      <c r="Z113" s="251"/>
      <c r="AA113" s="251"/>
      <c r="AB113" s="251"/>
      <c r="AC113" s="251"/>
      <c r="AD113" s="251"/>
      <c r="AE113" s="249"/>
      <c r="AF113" s="286">
        <f t="shared" si="242"/>
        <v>0</v>
      </c>
      <c r="AG113" s="248"/>
      <c r="AH113" s="253"/>
      <c r="AI113" s="249"/>
      <c r="AJ113" s="333"/>
      <c r="AK113" s="250"/>
      <c r="AL113" s="251"/>
      <c r="AM113" s="251"/>
      <c r="AN113" s="251"/>
      <c r="AO113" s="251"/>
      <c r="AP113" s="251"/>
      <c r="AQ113" s="249"/>
      <c r="AR113" s="214"/>
      <c r="AS113" s="108"/>
      <c r="AT113" s="200"/>
      <c r="AU113" s="200"/>
      <c r="AV113" s="200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49">
        <v>32</v>
      </c>
      <c r="B114" s="550"/>
      <c r="C114" s="90"/>
      <c r="D114" s="543" t="s">
        <v>4</v>
      </c>
      <c r="E114" s="543"/>
      <c r="F114" s="543"/>
      <c r="G114" s="544"/>
      <c r="H114" s="75">
        <f t="shared" si="236"/>
        <v>0</v>
      </c>
      <c r="I114" s="77">
        <f t="shared" ref="I114:S114" si="251">SUM(I115:I118)</f>
        <v>0</v>
      </c>
      <c r="J114" s="61">
        <f t="shared" ref="J114" si="252">SUM(J115:J118)</f>
        <v>0</v>
      </c>
      <c r="K114" s="79">
        <f t="shared" si="251"/>
        <v>0</v>
      </c>
      <c r="L114" s="330">
        <f t="shared" si="251"/>
        <v>0</v>
      </c>
      <c r="M114" s="95">
        <f t="shared" si="251"/>
        <v>0</v>
      </c>
      <c r="N114" s="78">
        <f t="shared" si="251"/>
        <v>0</v>
      </c>
      <c r="O114" s="78">
        <f t="shared" ref="O114" si="253">SUM(O115:O118)</f>
        <v>0</v>
      </c>
      <c r="P114" s="78">
        <f t="shared" si="251"/>
        <v>0</v>
      </c>
      <c r="Q114" s="78">
        <f t="shared" si="251"/>
        <v>0</v>
      </c>
      <c r="R114" s="78">
        <f t="shared" si="251"/>
        <v>0</v>
      </c>
      <c r="S114" s="79">
        <f t="shared" si="251"/>
        <v>0</v>
      </c>
      <c r="T114" s="255">
        <f t="shared" si="239"/>
        <v>0</v>
      </c>
      <c r="U114" s="77">
        <f t="shared" ref="U114:AE114" si="254">SUM(U115:U118)</f>
        <v>0</v>
      </c>
      <c r="V114" s="61">
        <f t="shared" ref="V114" si="255">SUM(V115:V118)</f>
        <v>0</v>
      </c>
      <c r="W114" s="79">
        <f t="shared" si="254"/>
        <v>0</v>
      </c>
      <c r="X114" s="330">
        <f t="shared" si="254"/>
        <v>0</v>
      </c>
      <c r="Y114" s="95">
        <f t="shared" si="254"/>
        <v>0</v>
      </c>
      <c r="Z114" s="78">
        <f t="shared" si="254"/>
        <v>0</v>
      </c>
      <c r="AA114" s="78">
        <f t="shared" ref="AA114" si="256">SUM(AA115:AA118)</f>
        <v>0</v>
      </c>
      <c r="AB114" s="78">
        <f t="shared" si="254"/>
        <v>0</v>
      </c>
      <c r="AC114" s="78">
        <f t="shared" si="254"/>
        <v>0</v>
      </c>
      <c r="AD114" s="78">
        <f t="shared" si="254"/>
        <v>0</v>
      </c>
      <c r="AE114" s="79">
        <f t="shared" si="254"/>
        <v>0</v>
      </c>
      <c r="AF114" s="285">
        <f t="shared" si="242"/>
        <v>0</v>
      </c>
      <c r="AG114" s="77">
        <f t="shared" ref="AG114:AQ114" si="257">SUM(AG115:AG118)</f>
        <v>0</v>
      </c>
      <c r="AH114" s="61">
        <f t="shared" ref="AH114" si="258">SUM(AH115:AH118)</f>
        <v>0</v>
      </c>
      <c r="AI114" s="79">
        <f t="shared" si="257"/>
        <v>0</v>
      </c>
      <c r="AJ114" s="330">
        <f t="shared" si="257"/>
        <v>0</v>
      </c>
      <c r="AK114" s="95">
        <f t="shared" si="257"/>
        <v>0</v>
      </c>
      <c r="AL114" s="78">
        <f t="shared" si="257"/>
        <v>0</v>
      </c>
      <c r="AM114" s="78">
        <f t="shared" ref="AM114" si="259">SUM(AM115:AM118)</f>
        <v>0</v>
      </c>
      <c r="AN114" s="78">
        <f t="shared" si="257"/>
        <v>0</v>
      </c>
      <c r="AO114" s="78">
        <f t="shared" si="257"/>
        <v>0</v>
      </c>
      <c r="AP114" s="78">
        <f t="shared" si="257"/>
        <v>0</v>
      </c>
      <c r="AQ114" s="79">
        <f t="shared" si="257"/>
        <v>0</v>
      </c>
      <c r="AR114" s="214"/>
      <c r="AS114" s="108"/>
      <c r="AT114" s="200"/>
      <c r="AU114" s="200"/>
      <c r="AV114" s="200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</row>
    <row r="115" spans="1:136" s="72" customFormat="1" ht="15.75" customHeight="1" x14ac:dyDescent="0.25">
      <c r="A115" s="241"/>
      <c r="B115" s="185"/>
      <c r="C115" s="185">
        <v>321</v>
      </c>
      <c r="D115" s="545" t="s">
        <v>5</v>
      </c>
      <c r="E115" s="545"/>
      <c r="F115" s="545"/>
      <c r="G115" s="545"/>
      <c r="H115" s="76">
        <f t="shared" si="236"/>
        <v>0</v>
      </c>
      <c r="I115" s="80"/>
      <c r="J115" s="94"/>
      <c r="K115" s="82"/>
      <c r="L115" s="331"/>
      <c r="M115" s="123"/>
      <c r="N115" s="81"/>
      <c r="O115" s="81"/>
      <c r="P115" s="81"/>
      <c r="Q115" s="81"/>
      <c r="R115" s="81"/>
      <c r="S115" s="82"/>
      <c r="T115" s="263">
        <f t="shared" si="239"/>
        <v>0</v>
      </c>
      <c r="U115" s="248"/>
      <c r="V115" s="253"/>
      <c r="W115" s="249"/>
      <c r="X115" s="333"/>
      <c r="Y115" s="250"/>
      <c r="Z115" s="251"/>
      <c r="AA115" s="251"/>
      <c r="AB115" s="251"/>
      <c r="AC115" s="251"/>
      <c r="AD115" s="251"/>
      <c r="AE115" s="249"/>
      <c r="AF115" s="286">
        <f t="shared" si="242"/>
        <v>0</v>
      </c>
      <c r="AG115" s="248"/>
      <c r="AH115" s="253"/>
      <c r="AI115" s="249"/>
      <c r="AJ115" s="333"/>
      <c r="AK115" s="250"/>
      <c r="AL115" s="251"/>
      <c r="AM115" s="251"/>
      <c r="AN115" s="251"/>
      <c r="AO115" s="251"/>
      <c r="AP115" s="251"/>
      <c r="AQ115" s="249"/>
      <c r="AR115" s="214"/>
      <c r="AS115" s="108"/>
      <c r="AT115" s="200"/>
      <c r="AU115" s="200"/>
      <c r="AV115" s="200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41"/>
      <c r="B116" s="185"/>
      <c r="C116" s="185">
        <v>322</v>
      </c>
      <c r="D116" s="545" t="s">
        <v>6</v>
      </c>
      <c r="E116" s="545"/>
      <c r="F116" s="545"/>
      <c r="G116" s="545"/>
      <c r="H116" s="76">
        <f t="shared" si="236"/>
        <v>0</v>
      </c>
      <c r="I116" s="80"/>
      <c r="J116" s="94"/>
      <c r="K116" s="82"/>
      <c r="L116" s="331"/>
      <c r="M116" s="123"/>
      <c r="N116" s="81"/>
      <c r="O116" s="81"/>
      <c r="P116" s="81"/>
      <c r="Q116" s="81"/>
      <c r="R116" s="81"/>
      <c r="S116" s="82"/>
      <c r="T116" s="263">
        <f t="shared" si="239"/>
        <v>0</v>
      </c>
      <c r="U116" s="248"/>
      <c r="V116" s="253"/>
      <c r="W116" s="249"/>
      <c r="X116" s="333"/>
      <c r="Y116" s="250"/>
      <c r="Z116" s="251"/>
      <c r="AA116" s="251"/>
      <c r="AB116" s="251"/>
      <c r="AC116" s="251"/>
      <c r="AD116" s="251"/>
      <c r="AE116" s="249"/>
      <c r="AF116" s="286">
        <f t="shared" si="242"/>
        <v>0</v>
      </c>
      <c r="AG116" s="248"/>
      <c r="AH116" s="253"/>
      <c r="AI116" s="249"/>
      <c r="AJ116" s="333"/>
      <c r="AK116" s="250"/>
      <c r="AL116" s="251"/>
      <c r="AM116" s="251"/>
      <c r="AN116" s="251"/>
      <c r="AO116" s="251"/>
      <c r="AP116" s="251"/>
      <c r="AQ116" s="249"/>
      <c r="AR116" s="214"/>
      <c r="AS116" s="108"/>
      <c r="AT116" s="200"/>
      <c r="AU116" s="200"/>
      <c r="AV116" s="200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41"/>
      <c r="B117" s="185"/>
      <c r="C117" s="185">
        <v>323</v>
      </c>
      <c r="D117" s="545" t="s">
        <v>7</v>
      </c>
      <c r="E117" s="545"/>
      <c r="F117" s="545"/>
      <c r="G117" s="545"/>
      <c r="H117" s="76">
        <f>SUM(I117:S117)</f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>SUM(U117:AE117)</f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>SUM(AG117:AQ117)</f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29"/>
      <c r="AT117" s="129"/>
      <c r="AU117" s="129"/>
      <c r="AV117" s="129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41"/>
      <c r="B118" s="185"/>
      <c r="C118" s="185">
        <v>329</v>
      </c>
      <c r="D118" s="545" t="s">
        <v>8</v>
      </c>
      <c r="E118" s="545"/>
      <c r="F118" s="545"/>
      <c r="G118" s="546"/>
      <c r="H118" s="76">
        <f t="shared" ref="H118" si="260">SUM(I118:S118)</f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ref="T118" si="261">SUM(U118:AE118)</f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ref="AF118" si="262">SUM(AG118:AQ118)</f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29"/>
      <c r="AT118" s="129"/>
      <c r="AU118" s="129"/>
      <c r="AV118" s="129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97" customFormat="1" ht="12.75" customHeight="1" x14ac:dyDescent="0.25">
      <c r="A119" s="295"/>
      <c r="B119" s="296"/>
      <c r="D119" s="298"/>
      <c r="E119" s="298"/>
      <c r="F119" s="298"/>
      <c r="G119" s="298"/>
      <c r="I119" s="547" t="s">
        <v>131</v>
      </c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435"/>
      <c r="U119" s="547" t="s">
        <v>131</v>
      </c>
      <c r="V119" s="547"/>
      <c r="W119" s="547"/>
      <c r="X119" s="547"/>
      <c r="Y119" s="547"/>
      <c r="Z119" s="547"/>
      <c r="AA119" s="547"/>
      <c r="AB119" s="547"/>
      <c r="AC119" s="547"/>
      <c r="AD119" s="547"/>
      <c r="AE119" s="547"/>
      <c r="AG119" s="547" t="s">
        <v>131</v>
      </c>
      <c r="AH119" s="547"/>
      <c r="AI119" s="547"/>
      <c r="AJ119" s="547"/>
      <c r="AK119" s="547"/>
      <c r="AL119" s="547"/>
      <c r="AM119" s="547"/>
      <c r="AN119" s="547"/>
      <c r="AO119" s="547"/>
      <c r="AP119" s="547"/>
      <c r="AQ119" s="548"/>
      <c r="AR119" s="299"/>
      <c r="AS119" s="340"/>
      <c r="AT119" s="340"/>
      <c r="AU119" s="340"/>
      <c r="AV119" s="34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H119" s="301"/>
      <c r="DI119" s="301"/>
      <c r="DJ119" s="301"/>
      <c r="DK119" s="301"/>
      <c r="DL119" s="301"/>
      <c r="DM119" s="301"/>
      <c r="DN119" s="301"/>
      <c r="DO119" s="301"/>
      <c r="DP119" s="301"/>
      <c r="DQ119" s="301"/>
      <c r="DR119" s="301"/>
      <c r="DS119" s="301"/>
      <c r="DT119" s="301"/>
      <c r="DU119" s="301"/>
      <c r="DV119" s="301"/>
      <c r="DW119" s="301"/>
      <c r="DX119" s="301"/>
      <c r="DY119" s="301"/>
      <c r="DZ119" s="301"/>
      <c r="EA119" s="301"/>
      <c r="EB119" s="301"/>
      <c r="EC119" s="301"/>
      <c r="ED119" s="301"/>
      <c r="EE119" s="301"/>
      <c r="EF119" s="301"/>
    </row>
    <row r="120" spans="1:136" s="62" customFormat="1" ht="10.5" customHeight="1" x14ac:dyDescent="0.25">
      <c r="A120" s="243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31"/>
      <c r="AR120" s="214"/>
      <c r="AS120" s="201"/>
      <c r="AT120" s="201"/>
      <c r="AU120" s="201"/>
      <c r="AV120" s="20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3" customFormat="1" ht="27" customHeight="1" x14ac:dyDescent="0.25">
      <c r="A121" s="585" t="s">
        <v>137</v>
      </c>
      <c r="B121" s="586"/>
      <c r="C121" s="586"/>
      <c r="D121" s="587" t="s">
        <v>138</v>
      </c>
      <c r="E121" s="587"/>
      <c r="F121" s="587"/>
      <c r="G121" s="588"/>
      <c r="H121" s="97">
        <f>SUM(I121:S121)</f>
        <v>6807800</v>
      </c>
      <c r="I121" s="98">
        <f t="shared" ref="I121:S121" si="263">I122+I142+I152</f>
        <v>0</v>
      </c>
      <c r="J121" s="312">
        <f t="shared" si="263"/>
        <v>806200</v>
      </c>
      <c r="K121" s="127">
        <f t="shared" si="263"/>
        <v>0</v>
      </c>
      <c r="L121" s="328">
        <f t="shared" si="263"/>
        <v>5501600</v>
      </c>
      <c r="M121" s="124">
        <f t="shared" si="263"/>
        <v>40000</v>
      </c>
      <c r="N121" s="99">
        <f t="shared" si="263"/>
        <v>440000</v>
      </c>
      <c r="O121" s="99">
        <f t="shared" si="263"/>
        <v>0</v>
      </c>
      <c r="P121" s="99">
        <f t="shared" si="263"/>
        <v>20000</v>
      </c>
      <c r="Q121" s="99">
        <f t="shared" si="263"/>
        <v>0</v>
      </c>
      <c r="R121" s="99">
        <f t="shared" si="263"/>
        <v>0</v>
      </c>
      <c r="S121" s="127">
        <f t="shared" si="263"/>
        <v>0</v>
      </c>
      <c r="T121" s="269">
        <f>SUM(U121:AE121)</f>
        <v>6782800</v>
      </c>
      <c r="U121" s="98">
        <f t="shared" ref="U121:AE121" si="264">U122+U142+U152</f>
        <v>0</v>
      </c>
      <c r="V121" s="312">
        <f t="shared" si="264"/>
        <v>781200</v>
      </c>
      <c r="W121" s="127">
        <f t="shared" si="264"/>
        <v>0</v>
      </c>
      <c r="X121" s="328">
        <f t="shared" si="264"/>
        <v>5501600</v>
      </c>
      <c r="Y121" s="124">
        <f t="shared" si="264"/>
        <v>40000</v>
      </c>
      <c r="Z121" s="99">
        <f t="shared" si="264"/>
        <v>440000</v>
      </c>
      <c r="AA121" s="99">
        <f t="shared" si="264"/>
        <v>0</v>
      </c>
      <c r="AB121" s="99">
        <f t="shared" si="264"/>
        <v>20000</v>
      </c>
      <c r="AC121" s="99">
        <f t="shared" si="264"/>
        <v>0</v>
      </c>
      <c r="AD121" s="99">
        <f t="shared" si="264"/>
        <v>0</v>
      </c>
      <c r="AE121" s="127">
        <f t="shared" si="264"/>
        <v>0</v>
      </c>
      <c r="AF121" s="283">
        <f t="shared" ref="AF121:AF136" si="265">SUM(AG121:AQ121)</f>
        <v>6782800</v>
      </c>
      <c r="AG121" s="98">
        <f t="shared" ref="AG121:AQ121" si="266">AG122+AG142+AG152</f>
        <v>0</v>
      </c>
      <c r="AH121" s="312">
        <f t="shared" si="266"/>
        <v>781200</v>
      </c>
      <c r="AI121" s="127">
        <f t="shared" si="266"/>
        <v>0</v>
      </c>
      <c r="AJ121" s="328">
        <f t="shared" si="266"/>
        <v>5501600</v>
      </c>
      <c r="AK121" s="124">
        <f t="shared" si="266"/>
        <v>40000</v>
      </c>
      <c r="AL121" s="99">
        <f t="shared" si="266"/>
        <v>440000</v>
      </c>
      <c r="AM121" s="99">
        <f t="shared" si="266"/>
        <v>0</v>
      </c>
      <c r="AN121" s="99">
        <f t="shared" si="266"/>
        <v>20000</v>
      </c>
      <c r="AO121" s="99">
        <f t="shared" si="266"/>
        <v>0</v>
      </c>
      <c r="AP121" s="99">
        <f t="shared" si="266"/>
        <v>0</v>
      </c>
      <c r="AQ121" s="127">
        <f t="shared" si="266"/>
        <v>0</v>
      </c>
      <c r="AR121" s="214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</row>
    <row r="122" spans="1:136" s="74" customFormat="1" ht="25.5" customHeight="1" x14ac:dyDescent="0.25">
      <c r="A122" s="568" t="s">
        <v>139</v>
      </c>
      <c r="B122" s="569"/>
      <c r="C122" s="569"/>
      <c r="D122" s="554" t="s">
        <v>145</v>
      </c>
      <c r="E122" s="554"/>
      <c r="F122" s="554"/>
      <c r="G122" s="555"/>
      <c r="H122" s="83">
        <f>SUM(I122:S122)</f>
        <v>6807800</v>
      </c>
      <c r="I122" s="84">
        <f>I123+I137</f>
        <v>0</v>
      </c>
      <c r="J122" s="313">
        <f t="shared" ref="J122:R122" si="267">J123+J137</f>
        <v>806200</v>
      </c>
      <c r="K122" s="86">
        <f t="shared" si="267"/>
        <v>0</v>
      </c>
      <c r="L122" s="329">
        <f t="shared" si="267"/>
        <v>5501600</v>
      </c>
      <c r="M122" s="125">
        <f t="shared" si="267"/>
        <v>40000</v>
      </c>
      <c r="N122" s="85">
        <f t="shared" si="267"/>
        <v>440000</v>
      </c>
      <c r="O122" s="85">
        <f>O123+O137</f>
        <v>0</v>
      </c>
      <c r="P122" s="85">
        <f t="shared" si="267"/>
        <v>20000</v>
      </c>
      <c r="Q122" s="85">
        <f t="shared" si="267"/>
        <v>0</v>
      </c>
      <c r="R122" s="85">
        <f t="shared" si="267"/>
        <v>0</v>
      </c>
      <c r="S122" s="86">
        <f>S123+S137</f>
        <v>0</v>
      </c>
      <c r="T122" s="268">
        <f>SUM(U122:AE122)</f>
        <v>6782800</v>
      </c>
      <c r="U122" s="84">
        <f>U123+U137</f>
        <v>0</v>
      </c>
      <c r="V122" s="313">
        <f t="shared" ref="V122" si="268">V123+V137</f>
        <v>781200</v>
      </c>
      <c r="W122" s="86">
        <f t="shared" ref="W122" si="269">W123+W137</f>
        <v>0</v>
      </c>
      <c r="X122" s="329">
        <f t="shared" ref="X122" si="270">X123+X137</f>
        <v>5501600</v>
      </c>
      <c r="Y122" s="125">
        <f t="shared" ref="Y122" si="271">Y123+Y137</f>
        <v>40000</v>
      </c>
      <c r="Z122" s="85">
        <f t="shared" ref="Z122" si="272">Z123+Z137</f>
        <v>440000</v>
      </c>
      <c r="AA122" s="85">
        <f>AA123+AA137</f>
        <v>0</v>
      </c>
      <c r="AB122" s="85">
        <f t="shared" ref="AB122" si="273">AB123+AB137</f>
        <v>20000</v>
      </c>
      <c r="AC122" s="85">
        <f t="shared" ref="AC122" si="274">AC123+AC137</f>
        <v>0</v>
      </c>
      <c r="AD122" s="85">
        <f t="shared" ref="AD122" si="275">AD123+AD137</f>
        <v>0</v>
      </c>
      <c r="AE122" s="86">
        <f>AE123+AE137</f>
        <v>0</v>
      </c>
      <c r="AF122" s="284">
        <f>SUM(AG122:AQ122)</f>
        <v>6782800</v>
      </c>
      <c r="AG122" s="84">
        <f>AG123+AG137</f>
        <v>0</v>
      </c>
      <c r="AH122" s="313">
        <f t="shared" ref="AH122" si="276">AH123+AH137</f>
        <v>781200</v>
      </c>
      <c r="AI122" s="86">
        <f t="shared" ref="AI122" si="277">AI123+AI137</f>
        <v>0</v>
      </c>
      <c r="AJ122" s="329">
        <f t="shared" ref="AJ122" si="278">AJ123+AJ137</f>
        <v>5501600</v>
      </c>
      <c r="AK122" s="125">
        <f t="shared" ref="AK122" si="279">AK123+AK137</f>
        <v>40000</v>
      </c>
      <c r="AL122" s="85">
        <f t="shared" ref="AL122" si="280">AL123+AL137</f>
        <v>440000</v>
      </c>
      <c r="AM122" s="85">
        <f>AM123+AM137</f>
        <v>0</v>
      </c>
      <c r="AN122" s="85">
        <f t="shared" ref="AN122" si="281">AN123+AN137</f>
        <v>20000</v>
      </c>
      <c r="AO122" s="85">
        <f t="shared" ref="AO122" si="282">AO123+AO137</f>
        <v>0</v>
      </c>
      <c r="AP122" s="85">
        <f t="shared" ref="AP122" si="283">AP123+AP137</f>
        <v>0</v>
      </c>
      <c r="AQ122" s="86">
        <f>AQ123+AQ137</f>
        <v>0</v>
      </c>
      <c r="AS122" s="341"/>
      <c r="AT122" s="341"/>
      <c r="AU122" s="341"/>
      <c r="AV122" s="341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</row>
    <row r="123" spans="1:136" s="74" customFormat="1" ht="15.75" customHeight="1" x14ac:dyDescent="0.25">
      <c r="A123" s="239">
        <v>3</v>
      </c>
      <c r="B123" s="68"/>
      <c r="C123" s="90"/>
      <c r="D123" s="543" t="s">
        <v>16</v>
      </c>
      <c r="E123" s="543"/>
      <c r="F123" s="543"/>
      <c r="G123" s="544"/>
      <c r="H123" s="75">
        <f t="shared" ref="H123:H136" si="284">SUM(I123:S123)</f>
        <v>6807800</v>
      </c>
      <c r="I123" s="77">
        <f t="shared" ref="I123:S123" si="285">I124+I128+I134</f>
        <v>0</v>
      </c>
      <c r="J123" s="61">
        <f t="shared" si="285"/>
        <v>806200</v>
      </c>
      <c r="K123" s="79">
        <f t="shared" si="285"/>
        <v>0</v>
      </c>
      <c r="L123" s="330">
        <f t="shared" si="285"/>
        <v>5501600</v>
      </c>
      <c r="M123" s="95">
        <f t="shared" si="285"/>
        <v>40000</v>
      </c>
      <c r="N123" s="78">
        <f t="shared" si="285"/>
        <v>440000</v>
      </c>
      <c r="O123" s="78">
        <f t="shared" si="285"/>
        <v>0</v>
      </c>
      <c r="P123" s="78">
        <f t="shared" si="285"/>
        <v>20000</v>
      </c>
      <c r="Q123" s="78">
        <f t="shared" si="285"/>
        <v>0</v>
      </c>
      <c r="R123" s="78">
        <f t="shared" si="285"/>
        <v>0</v>
      </c>
      <c r="S123" s="79">
        <f t="shared" si="285"/>
        <v>0</v>
      </c>
      <c r="T123" s="255">
        <f t="shared" ref="T123:T136" si="286">SUM(U123:AE123)</f>
        <v>6782800</v>
      </c>
      <c r="U123" s="77">
        <f t="shared" ref="U123:AE123" si="287">U124+U128+U134</f>
        <v>0</v>
      </c>
      <c r="V123" s="61">
        <f t="shared" si="287"/>
        <v>781200</v>
      </c>
      <c r="W123" s="79">
        <f t="shared" si="287"/>
        <v>0</v>
      </c>
      <c r="X123" s="330">
        <f t="shared" si="287"/>
        <v>5501600</v>
      </c>
      <c r="Y123" s="95">
        <f t="shared" si="287"/>
        <v>40000</v>
      </c>
      <c r="Z123" s="78">
        <f t="shared" si="287"/>
        <v>440000</v>
      </c>
      <c r="AA123" s="78">
        <f t="shared" si="287"/>
        <v>0</v>
      </c>
      <c r="AB123" s="78">
        <f t="shared" si="287"/>
        <v>20000</v>
      </c>
      <c r="AC123" s="78">
        <f t="shared" si="287"/>
        <v>0</v>
      </c>
      <c r="AD123" s="78">
        <f t="shared" si="287"/>
        <v>0</v>
      </c>
      <c r="AE123" s="79">
        <f t="shared" si="287"/>
        <v>0</v>
      </c>
      <c r="AF123" s="285">
        <f t="shared" si="265"/>
        <v>6782800</v>
      </c>
      <c r="AG123" s="77">
        <f t="shared" ref="AG123:AQ123" si="288">AG124+AG128+AG134</f>
        <v>0</v>
      </c>
      <c r="AH123" s="61">
        <f t="shared" si="288"/>
        <v>781200</v>
      </c>
      <c r="AI123" s="79">
        <f t="shared" si="288"/>
        <v>0</v>
      </c>
      <c r="AJ123" s="330">
        <f t="shared" si="288"/>
        <v>5501600</v>
      </c>
      <c r="AK123" s="95">
        <f t="shared" si="288"/>
        <v>40000</v>
      </c>
      <c r="AL123" s="78">
        <f t="shared" si="288"/>
        <v>440000</v>
      </c>
      <c r="AM123" s="78">
        <f t="shared" si="288"/>
        <v>0</v>
      </c>
      <c r="AN123" s="78">
        <f t="shared" si="288"/>
        <v>20000</v>
      </c>
      <c r="AO123" s="78">
        <f t="shared" si="288"/>
        <v>0</v>
      </c>
      <c r="AP123" s="78">
        <f t="shared" si="288"/>
        <v>0</v>
      </c>
      <c r="AQ123" s="79">
        <f t="shared" si="288"/>
        <v>0</v>
      </c>
      <c r="AS123" s="341"/>
      <c r="AT123" s="341"/>
      <c r="AU123" s="341"/>
      <c r="AV123" s="341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3" customFormat="1" ht="15.75" customHeight="1" x14ac:dyDescent="0.25">
      <c r="A124" s="549">
        <v>31</v>
      </c>
      <c r="B124" s="550"/>
      <c r="C124" s="90"/>
      <c r="D124" s="543" t="s">
        <v>0</v>
      </c>
      <c r="E124" s="543"/>
      <c r="F124" s="543"/>
      <c r="G124" s="544"/>
      <c r="H124" s="75">
        <f t="shared" si="284"/>
        <v>5332635</v>
      </c>
      <c r="I124" s="96">
        <f>SUM(I125:I127)</f>
        <v>0</v>
      </c>
      <c r="J124" s="61">
        <f>SUM(J125:J127)</f>
        <v>0</v>
      </c>
      <c r="K124" s="79">
        <f t="shared" ref="K124:S124" si="289">SUM(K125:K127)</f>
        <v>0</v>
      </c>
      <c r="L124" s="330">
        <f t="shared" si="289"/>
        <v>5332635</v>
      </c>
      <c r="M124" s="95">
        <f t="shared" si="289"/>
        <v>0</v>
      </c>
      <c r="N124" s="78">
        <f t="shared" si="289"/>
        <v>0</v>
      </c>
      <c r="O124" s="78">
        <f t="shared" ref="O124" si="290">SUM(O125:O127)</f>
        <v>0</v>
      </c>
      <c r="P124" s="78">
        <f t="shared" si="289"/>
        <v>0</v>
      </c>
      <c r="Q124" s="78">
        <f t="shared" si="289"/>
        <v>0</v>
      </c>
      <c r="R124" s="78">
        <f t="shared" si="289"/>
        <v>0</v>
      </c>
      <c r="S124" s="240">
        <f t="shared" si="289"/>
        <v>0</v>
      </c>
      <c r="T124" s="271">
        <f t="shared" si="286"/>
        <v>5332635</v>
      </c>
      <c r="U124" s="96">
        <f>SUM(U125:U127)</f>
        <v>0</v>
      </c>
      <c r="V124" s="78">
        <f>SUM(V125:V127)</f>
        <v>0</v>
      </c>
      <c r="W124" s="79">
        <f t="shared" ref="W124:AE124" si="291">SUM(W125:W127)</f>
        <v>0</v>
      </c>
      <c r="X124" s="330">
        <f t="shared" si="291"/>
        <v>5332635</v>
      </c>
      <c r="Y124" s="95">
        <f t="shared" si="291"/>
        <v>0</v>
      </c>
      <c r="Z124" s="78">
        <f t="shared" si="291"/>
        <v>0</v>
      </c>
      <c r="AA124" s="78">
        <f t="shared" ref="AA124" si="292">SUM(AA125:AA127)</f>
        <v>0</v>
      </c>
      <c r="AB124" s="78">
        <f t="shared" si="291"/>
        <v>0</v>
      </c>
      <c r="AC124" s="78">
        <f t="shared" si="291"/>
        <v>0</v>
      </c>
      <c r="AD124" s="78">
        <f t="shared" si="291"/>
        <v>0</v>
      </c>
      <c r="AE124" s="240">
        <f t="shared" si="291"/>
        <v>0</v>
      </c>
      <c r="AF124" s="285">
        <f t="shared" si="265"/>
        <v>5332635</v>
      </c>
      <c r="AG124" s="96">
        <f>SUM(AG125:AG127)</f>
        <v>0</v>
      </c>
      <c r="AH124" s="78">
        <f>SUM(AH125:AH127)</f>
        <v>0</v>
      </c>
      <c r="AI124" s="79">
        <f t="shared" ref="AI124:AQ124" si="293">SUM(AI125:AI127)</f>
        <v>0</v>
      </c>
      <c r="AJ124" s="330">
        <f t="shared" si="293"/>
        <v>5332635</v>
      </c>
      <c r="AK124" s="95">
        <f t="shared" si="293"/>
        <v>0</v>
      </c>
      <c r="AL124" s="78">
        <f t="shared" si="293"/>
        <v>0</v>
      </c>
      <c r="AM124" s="78">
        <f t="shared" ref="AM124" si="294">SUM(AM125:AM127)</f>
        <v>0</v>
      </c>
      <c r="AN124" s="78">
        <f t="shared" si="293"/>
        <v>0</v>
      </c>
      <c r="AO124" s="78">
        <f t="shared" si="293"/>
        <v>0</v>
      </c>
      <c r="AP124" s="78">
        <f t="shared" si="293"/>
        <v>0</v>
      </c>
      <c r="AQ124" s="240">
        <f t="shared" si="293"/>
        <v>0</v>
      </c>
      <c r="AS124" s="343"/>
      <c r="AT124" s="343"/>
      <c r="AU124" s="343"/>
      <c r="AV124" s="343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</row>
    <row r="125" spans="1:136" s="72" customFormat="1" ht="15.75" customHeight="1" x14ac:dyDescent="0.25">
      <c r="A125" s="241"/>
      <c r="B125" s="185"/>
      <c r="C125" s="185">
        <v>311</v>
      </c>
      <c r="D125" s="545" t="s">
        <v>1</v>
      </c>
      <c r="E125" s="545"/>
      <c r="F125" s="545"/>
      <c r="G125" s="545"/>
      <c r="H125" s="76">
        <f t="shared" si="284"/>
        <v>4491621</v>
      </c>
      <c r="I125" s="80"/>
      <c r="J125" s="94"/>
      <c r="K125" s="82"/>
      <c r="L125" s="331">
        <v>4491621</v>
      </c>
      <c r="M125" s="123"/>
      <c r="N125" s="81"/>
      <c r="O125" s="81"/>
      <c r="P125" s="81"/>
      <c r="Q125" s="81"/>
      <c r="R125" s="81"/>
      <c r="S125" s="82"/>
      <c r="T125" s="263">
        <f t="shared" si="286"/>
        <v>4491621</v>
      </c>
      <c r="U125" s="248"/>
      <c r="V125" s="253"/>
      <c r="W125" s="249"/>
      <c r="X125" s="333">
        <v>4491621</v>
      </c>
      <c r="Y125" s="250"/>
      <c r="Z125" s="251"/>
      <c r="AA125" s="251"/>
      <c r="AB125" s="251"/>
      <c r="AC125" s="251"/>
      <c r="AD125" s="251"/>
      <c r="AE125" s="249"/>
      <c r="AF125" s="286">
        <f t="shared" si="265"/>
        <v>4491621</v>
      </c>
      <c r="AG125" s="248"/>
      <c r="AH125" s="253"/>
      <c r="AI125" s="249"/>
      <c r="AJ125" s="333">
        <v>4491621</v>
      </c>
      <c r="AK125" s="250"/>
      <c r="AL125" s="251"/>
      <c r="AM125" s="251"/>
      <c r="AN125" s="251"/>
      <c r="AO125" s="251"/>
      <c r="AP125" s="251"/>
      <c r="AQ125" s="249"/>
      <c r="AS125" s="266"/>
      <c r="AT125" s="266"/>
      <c r="AU125" s="266"/>
      <c r="AV125" s="266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41"/>
      <c r="B126" s="185"/>
      <c r="C126" s="185">
        <v>312</v>
      </c>
      <c r="D126" s="545" t="s">
        <v>2</v>
      </c>
      <c r="E126" s="545"/>
      <c r="F126" s="545"/>
      <c r="G126" s="546"/>
      <c r="H126" s="76">
        <f t="shared" si="284"/>
        <v>69264</v>
      </c>
      <c r="I126" s="80"/>
      <c r="J126" s="94"/>
      <c r="K126" s="82"/>
      <c r="L126" s="331">
        <v>69264</v>
      </c>
      <c r="M126" s="123"/>
      <c r="N126" s="81"/>
      <c r="O126" s="81"/>
      <c r="P126" s="81"/>
      <c r="Q126" s="81"/>
      <c r="R126" s="81"/>
      <c r="S126" s="82"/>
      <c r="T126" s="263">
        <f t="shared" si="286"/>
        <v>69264</v>
      </c>
      <c r="U126" s="248"/>
      <c r="V126" s="253"/>
      <c r="W126" s="249"/>
      <c r="X126" s="333">
        <v>69264</v>
      </c>
      <c r="Y126" s="250"/>
      <c r="Z126" s="251"/>
      <c r="AA126" s="251"/>
      <c r="AB126" s="251"/>
      <c r="AC126" s="251"/>
      <c r="AD126" s="251"/>
      <c r="AE126" s="249"/>
      <c r="AF126" s="286">
        <f t="shared" si="265"/>
        <v>69264</v>
      </c>
      <c r="AG126" s="248"/>
      <c r="AH126" s="253"/>
      <c r="AI126" s="249"/>
      <c r="AJ126" s="333">
        <v>69264</v>
      </c>
      <c r="AK126" s="250"/>
      <c r="AL126" s="251"/>
      <c r="AM126" s="251"/>
      <c r="AN126" s="251"/>
      <c r="AO126" s="251"/>
      <c r="AP126" s="251"/>
      <c r="AQ126" s="249"/>
      <c r="AS126" s="266"/>
      <c r="AT126" s="266"/>
      <c r="AU126" s="266"/>
      <c r="AV126" s="266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41"/>
      <c r="B127" s="185"/>
      <c r="C127" s="185">
        <v>313</v>
      </c>
      <c r="D127" s="545" t="s">
        <v>3</v>
      </c>
      <c r="E127" s="545"/>
      <c r="F127" s="545"/>
      <c r="G127" s="545"/>
      <c r="H127" s="76">
        <f t="shared" si="284"/>
        <v>771750</v>
      </c>
      <c r="I127" s="80"/>
      <c r="J127" s="94"/>
      <c r="K127" s="82"/>
      <c r="L127" s="331">
        <v>771750</v>
      </c>
      <c r="M127" s="123"/>
      <c r="N127" s="81"/>
      <c r="O127" s="81"/>
      <c r="P127" s="81"/>
      <c r="Q127" s="81"/>
      <c r="R127" s="81"/>
      <c r="S127" s="82"/>
      <c r="T127" s="263">
        <f t="shared" si="286"/>
        <v>771750</v>
      </c>
      <c r="U127" s="248"/>
      <c r="V127" s="253"/>
      <c r="W127" s="249"/>
      <c r="X127" s="333">
        <v>771750</v>
      </c>
      <c r="Y127" s="250"/>
      <c r="Z127" s="251"/>
      <c r="AA127" s="251"/>
      <c r="AB127" s="251"/>
      <c r="AC127" s="251"/>
      <c r="AD127" s="251"/>
      <c r="AE127" s="249"/>
      <c r="AF127" s="286">
        <f t="shared" si="265"/>
        <v>771750</v>
      </c>
      <c r="AG127" s="248"/>
      <c r="AH127" s="253"/>
      <c r="AI127" s="249"/>
      <c r="AJ127" s="333">
        <v>771750</v>
      </c>
      <c r="AK127" s="250"/>
      <c r="AL127" s="251"/>
      <c r="AM127" s="251"/>
      <c r="AN127" s="251"/>
      <c r="AO127" s="251"/>
      <c r="AP127" s="251"/>
      <c r="AQ127" s="249"/>
      <c r="AS127" s="266"/>
      <c r="AT127" s="266"/>
      <c r="AU127" s="266"/>
      <c r="AV127" s="266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49">
        <v>32</v>
      </c>
      <c r="B128" s="550"/>
      <c r="C128" s="90"/>
      <c r="D128" s="543" t="s">
        <v>4</v>
      </c>
      <c r="E128" s="543"/>
      <c r="F128" s="543"/>
      <c r="G128" s="544"/>
      <c r="H128" s="75">
        <f t="shared" si="284"/>
        <v>1465165</v>
      </c>
      <c r="I128" s="77">
        <f>SUM(I129:I133)</f>
        <v>0</v>
      </c>
      <c r="J128" s="61">
        <f>SUM(J129:J133)</f>
        <v>796200</v>
      </c>
      <c r="K128" s="79">
        <f t="shared" ref="K128:S128" si="295">SUM(K129:K133)</f>
        <v>0</v>
      </c>
      <c r="L128" s="330">
        <f>SUM(L129:L133)</f>
        <v>168965</v>
      </c>
      <c r="M128" s="95">
        <f t="shared" si="295"/>
        <v>40000</v>
      </c>
      <c r="N128" s="78">
        <f t="shared" si="295"/>
        <v>440000</v>
      </c>
      <c r="O128" s="78">
        <f t="shared" ref="O128" si="296">SUM(O129:O133)</f>
        <v>0</v>
      </c>
      <c r="P128" s="78">
        <f t="shared" si="295"/>
        <v>20000</v>
      </c>
      <c r="Q128" s="78">
        <f t="shared" si="295"/>
        <v>0</v>
      </c>
      <c r="R128" s="78">
        <f t="shared" si="295"/>
        <v>0</v>
      </c>
      <c r="S128" s="79">
        <f t="shared" si="295"/>
        <v>0</v>
      </c>
      <c r="T128" s="255">
        <f t="shared" si="286"/>
        <v>1440165</v>
      </c>
      <c r="U128" s="77">
        <f>SUM(U129:U133)</f>
        <v>0</v>
      </c>
      <c r="V128" s="61">
        <f>SUM(V129:V133)</f>
        <v>771200</v>
      </c>
      <c r="W128" s="79">
        <f t="shared" ref="W128" si="297">SUM(W129:W133)</f>
        <v>0</v>
      </c>
      <c r="X128" s="330">
        <f>SUM(X129:X133)</f>
        <v>168965</v>
      </c>
      <c r="Y128" s="95">
        <f t="shared" ref="Y128:AE128" si="298">SUM(Y129:Y133)</f>
        <v>40000</v>
      </c>
      <c r="Z128" s="78">
        <f t="shared" si="298"/>
        <v>440000</v>
      </c>
      <c r="AA128" s="78">
        <f t="shared" ref="AA128" si="299">SUM(AA129:AA133)</f>
        <v>0</v>
      </c>
      <c r="AB128" s="78">
        <f t="shared" si="298"/>
        <v>20000</v>
      </c>
      <c r="AC128" s="78">
        <f t="shared" si="298"/>
        <v>0</v>
      </c>
      <c r="AD128" s="78">
        <f t="shared" si="298"/>
        <v>0</v>
      </c>
      <c r="AE128" s="79">
        <f t="shared" si="298"/>
        <v>0</v>
      </c>
      <c r="AF128" s="285">
        <f t="shared" si="265"/>
        <v>1440165</v>
      </c>
      <c r="AG128" s="77">
        <f>SUM(AG129:AG133)</f>
        <v>0</v>
      </c>
      <c r="AH128" s="61">
        <f>SUM(AH129:AH133)</f>
        <v>771200</v>
      </c>
      <c r="AI128" s="79">
        <f t="shared" ref="AI128" si="300">SUM(AI129:AI133)</f>
        <v>0</v>
      </c>
      <c r="AJ128" s="330">
        <f>SUM(AJ129:AJ133)</f>
        <v>168965</v>
      </c>
      <c r="AK128" s="95">
        <f t="shared" ref="AK128:AQ128" si="301">SUM(AK129:AK133)</f>
        <v>40000</v>
      </c>
      <c r="AL128" s="78">
        <f t="shared" si="301"/>
        <v>440000</v>
      </c>
      <c r="AM128" s="78">
        <f t="shared" ref="AM128" si="302">SUM(AM129:AM133)</f>
        <v>0</v>
      </c>
      <c r="AN128" s="78">
        <f t="shared" si="301"/>
        <v>20000</v>
      </c>
      <c r="AO128" s="78">
        <f t="shared" si="301"/>
        <v>0</v>
      </c>
      <c r="AP128" s="78">
        <f t="shared" si="301"/>
        <v>0</v>
      </c>
      <c r="AQ128" s="79">
        <f t="shared" si="301"/>
        <v>0</v>
      </c>
      <c r="AS128" s="343"/>
      <c r="AT128" s="343"/>
      <c r="AU128" s="343"/>
      <c r="AV128" s="343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</row>
    <row r="129" spans="1:136" s="72" customFormat="1" ht="15.75" customHeight="1" x14ac:dyDescent="0.25">
      <c r="A129" s="241"/>
      <c r="B129" s="185"/>
      <c r="C129" s="185">
        <v>321</v>
      </c>
      <c r="D129" s="545" t="s">
        <v>5</v>
      </c>
      <c r="E129" s="545"/>
      <c r="F129" s="545"/>
      <c r="G129" s="545"/>
      <c r="H129" s="76">
        <f t="shared" si="284"/>
        <v>181500</v>
      </c>
      <c r="I129" s="80"/>
      <c r="J129" s="94">
        <v>36500</v>
      </c>
      <c r="K129" s="82"/>
      <c r="L129" s="331">
        <v>145000</v>
      </c>
      <c r="M129" s="123"/>
      <c r="N129" s="81"/>
      <c r="O129" s="81"/>
      <c r="P129" s="81"/>
      <c r="Q129" s="81"/>
      <c r="R129" s="81"/>
      <c r="S129" s="82"/>
      <c r="T129" s="263">
        <f t="shared" si="286"/>
        <v>181500</v>
      </c>
      <c r="U129" s="248"/>
      <c r="V129" s="253">
        <v>36500</v>
      </c>
      <c r="W129" s="249"/>
      <c r="X129" s="333">
        <v>145000</v>
      </c>
      <c r="Y129" s="250"/>
      <c r="Z129" s="251"/>
      <c r="AA129" s="251"/>
      <c r="AB129" s="251"/>
      <c r="AC129" s="251"/>
      <c r="AD129" s="251"/>
      <c r="AE129" s="249"/>
      <c r="AF129" s="286">
        <f t="shared" si="265"/>
        <v>181500</v>
      </c>
      <c r="AG129" s="248"/>
      <c r="AH129" s="253">
        <v>36500</v>
      </c>
      <c r="AI129" s="249"/>
      <c r="AJ129" s="333">
        <v>145000</v>
      </c>
      <c r="AK129" s="250"/>
      <c r="AL129" s="251"/>
      <c r="AM129" s="251"/>
      <c r="AN129" s="251"/>
      <c r="AO129" s="251"/>
      <c r="AP129" s="251"/>
      <c r="AQ129" s="249"/>
      <c r="AS129" s="266"/>
      <c r="AT129" s="266"/>
      <c r="AU129" s="266"/>
      <c r="AV129" s="266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41"/>
      <c r="B130" s="185"/>
      <c r="C130" s="185">
        <v>322</v>
      </c>
      <c r="D130" s="545" t="s">
        <v>6</v>
      </c>
      <c r="E130" s="545"/>
      <c r="F130" s="545"/>
      <c r="G130" s="545"/>
      <c r="H130" s="76">
        <f t="shared" si="284"/>
        <v>929200</v>
      </c>
      <c r="I130" s="80"/>
      <c r="J130" s="94">
        <v>549200</v>
      </c>
      <c r="K130" s="82"/>
      <c r="L130" s="331"/>
      <c r="M130" s="123">
        <v>40000</v>
      </c>
      <c r="N130" s="81">
        <v>320000</v>
      </c>
      <c r="O130" s="81"/>
      <c r="P130" s="81">
        <v>20000</v>
      </c>
      <c r="Q130" s="81"/>
      <c r="R130" s="81"/>
      <c r="S130" s="82"/>
      <c r="T130" s="263">
        <f t="shared" si="286"/>
        <v>929200</v>
      </c>
      <c r="U130" s="248"/>
      <c r="V130" s="253">
        <v>549200</v>
      </c>
      <c r="W130" s="249"/>
      <c r="X130" s="333"/>
      <c r="Y130" s="250">
        <v>40000</v>
      </c>
      <c r="Z130" s="251">
        <v>320000</v>
      </c>
      <c r="AA130" s="251"/>
      <c r="AB130" s="251">
        <v>20000</v>
      </c>
      <c r="AC130" s="251"/>
      <c r="AD130" s="251"/>
      <c r="AE130" s="249"/>
      <c r="AF130" s="286">
        <f t="shared" si="265"/>
        <v>929200</v>
      </c>
      <c r="AG130" s="248"/>
      <c r="AH130" s="253">
        <v>549200</v>
      </c>
      <c r="AI130" s="249"/>
      <c r="AJ130" s="333"/>
      <c r="AK130" s="250">
        <v>40000</v>
      </c>
      <c r="AL130" s="251">
        <v>320000</v>
      </c>
      <c r="AM130" s="251"/>
      <c r="AN130" s="251">
        <v>20000</v>
      </c>
      <c r="AO130" s="251"/>
      <c r="AP130" s="251"/>
      <c r="AQ130" s="249"/>
      <c r="AS130" s="266"/>
      <c r="AT130" s="266"/>
      <c r="AU130" s="266"/>
      <c r="AV130" s="266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41"/>
      <c r="B131" s="185"/>
      <c r="C131" s="185">
        <v>323</v>
      </c>
      <c r="D131" s="545" t="s">
        <v>7</v>
      </c>
      <c r="E131" s="545"/>
      <c r="F131" s="545"/>
      <c r="G131" s="545"/>
      <c r="H131" s="76">
        <f>SUM(I131:S131)</f>
        <v>313000</v>
      </c>
      <c r="I131" s="80"/>
      <c r="J131" s="94">
        <v>193000</v>
      </c>
      <c r="K131" s="82"/>
      <c r="L131" s="331"/>
      <c r="M131" s="123"/>
      <c r="N131" s="81">
        <v>120000</v>
      </c>
      <c r="O131" s="81"/>
      <c r="P131" s="81"/>
      <c r="Q131" s="81"/>
      <c r="R131" s="81"/>
      <c r="S131" s="82"/>
      <c r="T131" s="263">
        <f>SUM(U131:AE131)</f>
        <v>288000</v>
      </c>
      <c r="U131" s="248"/>
      <c r="V131" s="253">
        <v>168000</v>
      </c>
      <c r="W131" s="249"/>
      <c r="X131" s="333"/>
      <c r="Y131" s="250"/>
      <c r="Z131" s="251">
        <v>120000</v>
      </c>
      <c r="AA131" s="251"/>
      <c r="AB131" s="251"/>
      <c r="AC131" s="251"/>
      <c r="AD131" s="251"/>
      <c r="AE131" s="249"/>
      <c r="AF131" s="286">
        <f t="shared" si="265"/>
        <v>288000</v>
      </c>
      <c r="AG131" s="248"/>
      <c r="AH131" s="253">
        <v>168000</v>
      </c>
      <c r="AI131" s="249"/>
      <c r="AJ131" s="333"/>
      <c r="AK131" s="250"/>
      <c r="AL131" s="251">
        <v>120000</v>
      </c>
      <c r="AM131" s="251"/>
      <c r="AN131" s="251"/>
      <c r="AO131" s="251"/>
      <c r="AP131" s="251"/>
      <c r="AQ131" s="249"/>
      <c r="AS131" s="266"/>
      <c r="AT131" s="266"/>
      <c r="AU131" s="266"/>
      <c r="AV131" s="266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41"/>
      <c r="B132" s="185"/>
      <c r="C132" s="185">
        <v>324</v>
      </c>
      <c r="D132" s="545" t="s">
        <v>93</v>
      </c>
      <c r="E132" s="545"/>
      <c r="F132" s="545"/>
      <c r="G132" s="545"/>
      <c r="H132" s="76">
        <f t="shared" si="284"/>
        <v>0</v>
      </c>
      <c r="I132" s="80"/>
      <c r="J132" s="94"/>
      <c r="K132" s="82"/>
      <c r="L132" s="331"/>
      <c r="M132" s="123"/>
      <c r="N132" s="81"/>
      <c r="O132" s="81"/>
      <c r="P132" s="81"/>
      <c r="Q132" s="81"/>
      <c r="R132" s="81"/>
      <c r="S132" s="82"/>
      <c r="T132" s="263">
        <f t="shared" si="286"/>
        <v>0</v>
      </c>
      <c r="U132" s="248"/>
      <c r="V132" s="253"/>
      <c r="W132" s="249"/>
      <c r="X132" s="333"/>
      <c r="Y132" s="250"/>
      <c r="Z132" s="251"/>
      <c r="AA132" s="251"/>
      <c r="AB132" s="251"/>
      <c r="AC132" s="251"/>
      <c r="AD132" s="251"/>
      <c r="AE132" s="249"/>
      <c r="AF132" s="286">
        <f t="shared" si="265"/>
        <v>0</v>
      </c>
      <c r="AG132" s="248"/>
      <c r="AH132" s="253"/>
      <c r="AI132" s="249"/>
      <c r="AJ132" s="333"/>
      <c r="AK132" s="250"/>
      <c r="AL132" s="251"/>
      <c r="AM132" s="251"/>
      <c r="AN132" s="251"/>
      <c r="AO132" s="251"/>
      <c r="AP132" s="251"/>
      <c r="AQ132" s="249"/>
      <c r="AS132" s="266"/>
      <c r="AT132" s="266"/>
      <c r="AU132" s="266"/>
      <c r="AV132" s="266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1"/>
      <c r="B133" s="185"/>
      <c r="C133" s="185">
        <v>329</v>
      </c>
      <c r="D133" s="545" t="s">
        <v>8</v>
      </c>
      <c r="E133" s="545"/>
      <c r="F133" s="545"/>
      <c r="G133" s="546"/>
      <c r="H133" s="76">
        <f t="shared" si="284"/>
        <v>41465</v>
      </c>
      <c r="I133" s="80"/>
      <c r="J133" s="94">
        <v>17500</v>
      </c>
      <c r="K133" s="82"/>
      <c r="L133" s="331">
        <v>23965</v>
      </c>
      <c r="M133" s="123"/>
      <c r="N133" s="81"/>
      <c r="O133" s="81"/>
      <c r="P133" s="81"/>
      <c r="Q133" s="81"/>
      <c r="R133" s="81"/>
      <c r="S133" s="82"/>
      <c r="T133" s="263">
        <f t="shared" si="286"/>
        <v>41465</v>
      </c>
      <c r="U133" s="248"/>
      <c r="V133" s="253">
        <v>17500</v>
      </c>
      <c r="W133" s="249"/>
      <c r="X133" s="333">
        <v>23965</v>
      </c>
      <c r="Y133" s="250"/>
      <c r="Z133" s="251"/>
      <c r="AA133" s="251"/>
      <c r="AB133" s="251"/>
      <c r="AC133" s="251"/>
      <c r="AD133" s="251"/>
      <c r="AE133" s="249"/>
      <c r="AF133" s="286">
        <f t="shared" si="265"/>
        <v>41465</v>
      </c>
      <c r="AG133" s="248"/>
      <c r="AH133" s="253">
        <v>17500</v>
      </c>
      <c r="AI133" s="249"/>
      <c r="AJ133" s="333">
        <v>23965</v>
      </c>
      <c r="AK133" s="250"/>
      <c r="AL133" s="251"/>
      <c r="AM133" s="251"/>
      <c r="AN133" s="251"/>
      <c r="AO133" s="251"/>
      <c r="AP133" s="251"/>
      <c r="AQ133" s="249"/>
      <c r="AS133" s="266"/>
      <c r="AT133" s="266"/>
      <c r="AU133" s="266"/>
      <c r="AV133" s="266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49">
        <v>34</v>
      </c>
      <c r="B134" s="550"/>
      <c r="C134" s="90"/>
      <c r="D134" s="543" t="s">
        <v>9</v>
      </c>
      <c r="E134" s="543"/>
      <c r="F134" s="543"/>
      <c r="G134" s="544"/>
      <c r="H134" s="75">
        <f t="shared" si="284"/>
        <v>10000</v>
      </c>
      <c r="I134" s="77">
        <f>I135+I136</f>
        <v>0</v>
      </c>
      <c r="J134" s="61">
        <f>J135+J136</f>
        <v>10000</v>
      </c>
      <c r="K134" s="79">
        <f t="shared" ref="K134:S134" si="303">K135+K136</f>
        <v>0</v>
      </c>
      <c r="L134" s="330">
        <f t="shared" si="303"/>
        <v>0</v>
      </c>
      <c r="M134" s="95">
        <f t="shared" si="303"/>
        <v>0</v>
      </c>
      <c r="N134" s="78">
        <f t="shared" si="303"/>
        <v>0</v>
      </c>
      <c r="O134" s="78">
        <f t="shared" ref="O134" si="304">O135+O136</f>
        <v>0</v>
      </c>
      <c r="P134" s="78">
        <f t="shared" si="303"/>
        <v>0</v>
      </c>
      <c r="Q134" s="78">
        <f t="shared" si="303"/>
        <v>0</v>
      </c>
      <c r="R134" s="78">
        <f t="shared" si="303"/>
        <v>0</v>
      </c>
      <c r="S134" s="79">
        <f t="shared" si="303"/>
        <v>0</v>
      </c>
      <c r="T134" s="255">
        <f t="shared" si="286"/>
        <v>10000</v>
      </c>
      <c r="U134" s="77">
        <f>U135+U136</f>
        <v>0</v>
      </c>
      <c r="V134" s="61">
        <f>V135+V136</f>
        <v>10000</v>
      </c>
      <c r="W134" s="79">
        <f t="shared" ref="W134:AE134" si="305">W135+W136</f>
        <v>0</v>
      </c>
      <c r="X134" s="330">
        <f t="shared" si="305"/>
        <v>0</v>
      </c>
      <c r="Y134" s="95">
        <f t="shared" si="305"/>
        <v>0</v>
      </c>
      <c r="Z134" s="78">
        <f t="shared" si="305"/>
        <v>0</v>
      </c>
      <c r="AA134" s="78">
        <f t="shared" ref="AA134" si="306">AA135+AA136</f>
        <v>0</v>
      </c>
      <c r="AB134" s="78">
        <f t="shared" si="305"/>
        <v>0</v>
      </c>
      <c r="AC134" s="78">
        <f t="shared" si="305"/>
        <v>0</v>
      </c>
      <c r="AD134" s="78">
        <f t="shared" si="305"/>
        <v>0</v>
      </c>
      <c r="AE134" s="79">
        <f t="shared" si="305"/>
        <v>0</v>
      </c>
      <c r="AF134" s="285">
        <f t="shared" si="265"/>
        <v>10000</v>
      </c>
      <c r="AG134" s="77">
        <f>AG135+AG136</f>
        <v>0</v>
      </c>
      <c r="AH134" s="61">
        <f>AH135+AH136</f>
        <v>10000</v>
      </c>
      <c r="AI134" s="79">
        <f t="shared" ref="AI134:AQ134" si="307">AI135+AI136</f>
        <v>0</v>
      </c>
      <c r="AJ134" s="330">
        <f t="shared" si="307"/>
        <v>0</v>
      </c>
      <c r="AK134" s="95">
        <f t="shared" si="307"/>
        <v>0</v>
      </c>
      <c r="AL134" s="78">
        <f t="shared" si="307"/>
        <v>0</v>
      </c>
      <c r="AM134" s="78">
        <f t="shared" ref="AM134" si="308">AM135+AM136</f>
        <v>0</v>
      </c>
      <c r="AN134" s="78">
        <f t="shared" si="307"/>
        <v>0</v>
      </c>
      <c r="AO134" s="78">
        <f t="shared" si="307"/>
        <v>0</v>
      </c>
      <c r="AP134" s="78">
        <f t="shared" si="307"/>
        <v>0</v>
      </c>
      <c r="AQ134" s="79">
        <f t="shared" si="307"/>
        <v>0</v>
      </c>
      <c r="AS134" s="343"/>
      <c r="AT134" s="343"/>
      <c r="AU134" s="343"/>
      <c r="AV134" s="343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</row>
    <row r="135" spans="1:136" s="72" customFormat="1" ht="15.75" customHeight="1" x14ac:dyDescent="0.25">
      <c r="A135" s="241"/>
      <c r="B135" s="185"/>
      <c r="C135" s="185">
        <v>342</v>
      </c>
      <c r="D135" s="545" t="s">
        <v>83</v>
      </c>
      <c r="E135" s="545"/>
      <c r="F135" s="545"/>
      <c r="G135" s="545"/>
      <c r="H135" s="76">
        <f t="shared" si="284"/>
        <v>0</v>
      </c>
      <c r="I135" s="80"/>
      <c r="J135" s="94"/>
      <c r="K135" s="82"/>
      <c r="L135" s="331"/>
      <c r="M135" s="123"/>
      <c r="N135" s="81"/>
      <c r="O135" s="81"/>
      <c r="P135" s="81"/>
      <c r="Q135" s="81"/>
      <c r="R135" s="81"/>
      <c r="S135" s="82"/>
      <c r="T135" s="263">
        <f t="shared" si="286"/>
        <v>0</v>
      </c>
      <c r="U135" s="248"/>
      <c r="V135" s="253"/>
      <c r="W135" s="249"/>
      <c r="X135" s="333"/>
      <c r="Y135" s="250"/>
      <c r="Z135" s="251"/>
      <c r="AA135" s="251"/>
      <c r="AB135" s="251"/>
      <c r="AC135" s="251"/>
      <c r="AD135" s="251"/>
      <c r="AE135" s="249"/>
      <c r="AF135" s="286">
        <f t="shared" si="265"/>
        <v>0</v>
      </c>
      <c r="AG135" s="248"/>
      <c r="AH135" s="253"/>
      <c r="AI135" s="249"/>
      <c r="AJ135" s="333"/>
      <c r="AK135" s="250"/>
      <c r="AL135" s="251"/>
      <c r="AM135" s="251"/>
      <c r="AN135" s="251"/>
      <c r="AO135" s="251"/>
      <c r="AP135" s="251"/>
      <c r="AQ135" s="249"/>
      <c r="AS135" s="266"/>
      <c r="AT135" s="266"/>
      <c r="AU135" s="266"/>
      <c r="AV135" s="266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1"/>
      <c r="B136" s="185"/>
      <c r="C136" s="185">
        <v>343</v>
      </c>
      <c r="D136" s="545" t="s">
        <v>10</v>
      </c>
      <c r="E136" s="545"/>
      <c r="F136" s="545"/>
      <c r="G136" s="545"/>
      <c r="H136" s="76">
        <f t="shared" si="284"/>
        <v>10000</v>
      </c>
      <c r="I136" s="80"/>
      <c r="J136" s="94">
        <v>10000</v>
      </c>
      <c r="K136" s="82"/>
      <c r="L136" s="331"/>
      <c r="M136" s="123"/>
      <c r="N136" s="81"/>
      <c r="O136" s="81"/>
      <c r="P136" s="81"/>
      <c r="Q136" s="81"/>
      <c r="R136" s="81"/>
      <c r="S136" s="82"/>
      <c r="T136" s="263">
        <f t="shared" si="286"/>
        <v>10000</v>
      </c>
      <c r="U136" s="248"/>
      <c r="V136" s="253">
        <v>10000</v>
      </c>
      <c r="W136" s="249"/>
      <c r="X136" s="333"/>
      <c r="Y136" s="250"/>
      <c r="Z136" s="251"/>
      <c r="AA136" s="251"/>
      <c r="AB136" s="251"/>
      <c r="AC136" s="251"/>
      <c r="AD136" s="251"/>
      <c r="AE136" s="249"/>
      <c r="AF136" s="286">
        <f t="shared" si="265"/>
        <v>10000</v>
      </c>
      <c r="AG136" s="248"/>
      <c r="AH136" s="253">
        <v>10000</v>
      </c>
      <c r="AI136" s="249"/>
      <c r="AJ136" s="333"/>
      <c r="AK136" s="250"/>
      <c r="AL136" s="251"/>
      <c r="AM136" s="251"/>
      <c r="AN136" s="251"/>
      <c r="AO136" s="251"/>
      <c r="AP136" s="251"/>
      <c r="AQ136" s="249"/>
      <c r="AS136" s="266"/>
      <c r="AT136" s="266"/>
      <c r="AU136" s="266"/>
      <c r="AV136" s="266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350">
        <v>4</v>
      </c>
      <c r="B137" s="66"/>
      <c r="C137" s="66"/>
      <c r="D137" s="556" t="s">
        <v>17</v>
      </c>
      <c r="E137" s="556"/>
      <c r="F137" s="556"/>
      <c r="G137" s="557"/>
      <c r="H137" s="75">
        <f>SUM(I137:S137)</f>
        <v>0</v>
      </c>
      <c r="I137" s="77">
        <f>I138</f>
        <v>0</v>
      </c>
      <c r="J137" s="61">
        <f t="shared" ref="J137:S138" si="309">J138</f>
        <v>0</v>
      </c>
      <c r="K137" s="79">
        <f>K138</f>
        <v>0</v>
      </c>
      <c r="L137" s="330">
        <f t="shared" si="309"/>
        <v>0</v>
      </c>
      <c r="M137" s="95">
        <f t="shared" si="309"/>
        <v>0</v>
      </c>
      <c r="N137" s="78">
        <f t="shared" si="309"/>
        <v>0</v>
      </c>
      <c r="O137" s="78">
        <f t="shared" si="309"/>
        <v>0</v>
      </c>
      <c r="P137" s="78">
        <f t="shared" si="309"/>
        <v>0</v>
      </c>
      <c r="Q137" s="78">
        <f t="shared" si="309"/>
        <v>0</v>
      </c>
      <c r="R137" s="78">
        <f>R138</f>
        <v>0</v>
      </c>
      <c r="S137" s="79">
        <f t="shared" si="309"/>
        <v>0</v>
      </c>
      <c r="T137" s="255">
        <f>SUM(U137:AE137)</f>
        <v>0</v>
      </c>
      <c r="U137" s="77">
        <f>U138</f>
        <v>0</v>
      </c>
      <c r="V137" s="61">
        <f t="shared" ref="V137:V138" si="310">V138</f>
        <v>0</v>
      </c>
      <c r="W137" s="79">
        <f>W138</f>
        <v>0</v>
      </c>
      <c r="X137" s="330">
        <f t="shared" ref="X137:X138" si="311">X138</f>
        <v>0</v>
      </c>
      <c r="Y137" s="95">
        <f t="shared" ref="Y137:Y138" si="312">Y138</f>
        <v>0</v>
      </c>
      <c r="Z137" s="78">
        <f t="shared" ref="Z137:Z138" si="313">Z138</f>
        <v>0</v>
      </c>
      <c r="AA137" s="78">
        <f t="shared" ref="AA137:AA138" si="314">AA138</f>
        <v>0</v>
      </c>
      <c r="AB137" s="78">
        <f t="shared" ref="AB137:AB138" si="315">AB138</f>
        <v>0</v>
      </c>
      <c r="AC137" s="78">
        <f t="shared" ref="AC137:AC138" si="316">AC138</f>
        <v>0</v>
      </c>
      <c r="AD137" s="78">
        <f>AD138</f>
        <v>0</v>
      </c>
      <c r="AE137" s="79">
        <f t="shared" ref="AE137:AE138" si="317">AE138</f>
        <v>0</v>
      </c>
      <c r="AF137" s="285">
        <f>SUM(AG137:AQ137)</f>
        <v>0</v>
      </c>
      <c r="AG137" s="77">
        <f>AG138</f>
        <v>0</v>
      </c>
      <c r="AH137" s="61">
        <f t="shared" ref="AH137:AH138" si="318">AH138</f>
        <v>0</v>
      </c>
      <c r="AI137" s="79">
        <f>AI138</f>
        <v>0</v>
      </c>
      <c r="AJ137" s="330">
        <f t="shared" ref="AJ137:AJ138" si="319">AJ138</f>
        <v>0</v>
      </c>
      <c r="AK137" s="95">
        <f t="shared" ref="AK137:AK138" si="320">AK138</f>
        <v>0</v>
      </c>
      <c r="AL137" s="78">
        <f>AL138</f>
        <v>0</v>
      </c>
      <c r="AM137" s="78">
        <f t="shared" ref="AM137:AM138" si="321">AM138</f>
        <v>0</v>
      </c>
      <c r="AN137" s="78">
        <f>AN138</f>
        <v>0</v>
      </c>
      <c r="AO137" s="78">
        <f t="shared" ref="AO137:AO138" si="322">AO138</f>
        <v>0</v>
      </c>
      <c r="AP137" s="78">
        <f>AP138</f>
        <v>0</v>
      </c>
      <c r="AQ137" s="79">
        <f t="shared" ref="AQ137:AQ138" si="323">AQ138</f>
        <v>0</v>
      </c>
      <c r="AR137" s="214"/>
      <c r="AS137" s="89"/>
      <c r="AT137" s="431"/>
      <c r="AU137" s="431"/>
      <c r="AV137" s="431"/>
      <c r="AX137" s="196"/>
      <c r="AY137" s="196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3" customFormat="1" ht="24.75" customHeight="1" x14ac:dyDescent="0.25">
      <c r="A138" s="549">
        <v>42</v>
      </c>
      <c r="B138" s="550"/>
      <c r="C138" s="348"/>
      <c r="D138" s="543" t="s">
        <v>45</v>
      </c>
      <c r="E138" s="543"/>
      <c r="F138" s="543"/>
      <c r="G138" s="544"/>
      <c r="H138" s="75">
        <f>SUM(I138:S138)</f>
        <v>0</v>
      </c>
      <c r="I138" s="77">
        <f>I139</f>
        <v>0</v>
      </c>
      <c r="J138" s="61">
        <f t="shared" si="309"/>
        <v>0</v>
      </c>
      <c r="K138" s="79">
        <f>K139</f>
        <v>0</v>
      </c>
      <c r="L138" s="330">
        <f t="shared" si="309"/>
        <v>0</v>
      </c>
      <c r="M138" s="95">
        <f t="shared" si="309"/>
        <v>0</v>
      </c>
      <c r="N138" s="78">
        <f t="shared" si="309"/>
        <v>0</v>
      </c>
      <c r="O138" s="78">
        <f t="shared" si="309"/>
        <v>0</v>
      </c>
      <c r="P138" s="78">
        <f t="shared" si="309"/>
        <v>0</v>
      </c>
      <c r="Q138" s="78">
        <f t="shared" si="309"/>
        <v>0</v>
      </c>
      <c r="R138" s="78">
        <f>R139</f>
        <v>0</v>
      </c>
      <c r="S138" s="79">
        <f t="shared" si="309"/>
        <v>0</v>
      </c>
      <c r="T138" s="255">
        <f>SUM(U138:AE138)</f>
        <v>0</v>
      </c>
      <c r="U138" s="77">
        <f>U139</f>
        <v>0</v>
      </c>
      <c r="V138" s="61">
        <f t="shared" si="310"/>
        <v>0</v>
      </c>
      <c r="W138" s="79">
        <f>W139</f>
        <v>0</v>
      </c>
      <c r="X138" s="330">
        <f t="shared" si="311"/>
        <v>0</v>
      </c>
      <c r="Y138" s="95">
        <f t="shared" si="312"/>
        <v>0</v>
      </c>
      <c r="Z138" s="78">
        <f t="shared" si="313"/>
        <v>0</v>
      </c>
      <c r="AA138" s="78">
        <f t="shared" si="314"/>
        <v>0</v>
      </c>
      <c r="AB138" s="78">
        <f t="shared" si="315"/>
        <v>0</v>
      </c>
      <c r="AC138" s="78">
        <f t="shared" si="316"/>
        <v>0</v>
      </c>
      <c r="AD138" s="78">
        <f>AD139</f>
        <v>0</v>
      </c>
      <c r="AE138" s="79">
        <f t="shared" si="317"/>
        <v>0</v>
      </c>
      <c r="AF138" s="285">
        <f>SUM(AG138:AQ138)</f>
        <v>0</v>
      </c>
      <c r="AG138" s="77">
        <f>AG139</f>
        <v>0</v>
      </c>
      <c r="AH138" s="61">
        <f t="shared" si="318"/>
        <v>0</v>
      </c>
      <c r="AI138" s="79">
        <f>AI139</f>
        <v>0</v>
      </c>
      <c r="AJ138" s="330">
        <f t="shared" si="319"/>
        <v>0</v>
      </c>
      <c r="AK138" s="95">
        <f t="shared" si="320"/>
        <v>0</v>
      </c>
      <c r="AL138" s="78">
        <f>AL139</f>
        <v>0</v>
      </c>
      <c r="AM138" s="78">
        <f t="shared" si="321"/>
        <v>0</v>
      </c>
      <c r="AN138" s="78">
        <f>AN139</f>
        <v>0</v>
      </c>
      <c r="AO138" s="78">
        <f t="shared" si="322"/>
        <v>0</v>
      </c>
      <c r="AP138" s="78">
        <f>AP139</f>
        <v>0</v>
      </c>
      <c r="AQ138" s="79">
        <f t="shared" si="323"/>
        <v>0</v>
      </c>
      <c r="AR138" s="214"/>
      <c r="AS138" s="108"/>
      <c r="AT138" s="200"/>
      <c r="AU138" s="200"/>
      <c r="AV138" s="200"/>
      <c r="AX138" s="108"/>
      <c r="AY138" s="108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</row>
    <row r="139" spans="1:136" s="72" customFormat="1" ht="15" x14ac:dyDescent="0.25">
      <c r="A139" s="241"/>
      <c r="B139" s="185"/>
      <c r="C139" s="185">
        <v>426</v>
      </c>
      <c r="D139" s="545" t="s">
        <v>88</v>
      </c>
      <c r="E139" s="545"/>
      <c r="F139" s="545"/>
      <c r="G139" s="546"/>
      <c r="H139" s="76">
        <f>SUM(I139:S139)</f>
        <v>0</v>
      </c>
      <c r="I139" s="80"/>
      <c r="J139" s="94"/>
      <c r="K139" s="82"/>
      <c r="L139" s="331"/>
      <c r="M139" s="123"/>
      <c r="N139" s="81"/>
      <c r="O139" s="81"/>
      <c r="P139" s="81"/>
      <c r="Q139" s="81"/>
      <c r="R139" s="81"/>
      <c r="S139" s="82"/>
      <c r="T139" s="263">
        <f>SUM(U139:AE139)</f>
        <v>0</v>
      </c>
      <c r="U139" s="248"/>
      <c r="V139" s="253"/>
      <c r="W139" s="249"/>
      <c r="X139" s="333"/>
      <c r="Y139" s="250"/>
      <c r="Z139" s="251"/>
      <c r="AA139" s="251"/>
      <c r="AB139" s="251"/>
      <c r="AC139" s="251"/>
      <c r="AD139" s="251"/>
      <c r="AE139" s="249"/>
      <c r="AF139" s="286">
        <f>SUM(AG139:AQ139)</f>
        <v>0</v>
      </c>
      <c r="AG139" s="248"/>
      <c r="AH139" s="253"/>
      <c r="AI139" s="249"/>
      <c r="AJ139" s="333"/>
      <c r="AK139" s="250"/>
      <c r="AL139" s="251"/>
      <c r="AM139" s="251"/>
      <c r="AN139" s="251"/>
      <c r="AO139" s="251"/>
      <c r="AP139" s="251"/>
      <c r="AQ139" s="249"/>
      <c r="AR139" s="214"/>
      <c r="AS139" s="107"/>
      <c r="AT139" s="200"/>
      <c r="AU139" s="200"/>
      <c r="AV139" s="200"/>
      <c r="AX139" s="199"/>
      <c r="AY139" s="199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92" customFormat="1" ht="29.25" customHeight="1" x14ac:dyDescent="0.25">
      <c r="A140" s="290"/>
      <c r="B140" s="291"/>
      <c r="D140" s="293"/>
      <c r="E140" s="293"/>
      <c r="F140" s="293"/>
      <c r="G140" s="293"/>
      <c r="I140" s="613" t="s">
        <v>153</v>
      </c>
      <c r="J140" s="613"/>
      <c r="K140" s="613"/>
      <c r="L140" s="613"/>
      <c r="M140" s="613"/>
      <c r="N140" s="613"/>
      <c r="O140" s="613"/>
      <c r="P140" s="613"/>
      <c r="Q140" s="613"/>
      <c r="R140" s="613"/>
      <c r="S140" s="613"/>
      <c r="U140" s="613" t="s">
        <v>153</v>
      </c>
      <c r="V140" s="613"/>
      <c r="W140" s="613"/>
      <c r="X140" s="613"/>
      <c r="Y140" s="613"/>
      <c r="Z140" s="613"/>
      <c r="AA140" s="613"/>
      <c r="AB140" s="613"/>
      <c r="AC140" s="613"/>
      <c r="AD140" s="613"/>
      <c r="AE140" s="613"/>
      <c r="AG140" s="613" t="s">
        <v>153</v>
      </c>
      <c r="AH140" s="613"/>
      <c r="AI140" s="613"/>
      <c r="AJ140" s="613"/>
      <c r="AK140" s="613"/>
      <c r="AL140" s="613"/>
      <c r="AM140" s="613"/>
      <c r="AN140" s="613"/>
      <c r="AO140" s="613"/>
      <c r="AP140" s="613"/>
      <c r="AQ140" s="614"/>
      <c r="AS140" s="264"/>
      <c r="AT140" s="264"/>
      <c r="AU140" s="264"/>
      <c r="AV140" s="26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</row>
    <row r="141" spans="1:136" s="62" customFormat="1" ht="10.5" customHeight="1" x14ac:dyDescent="0.25">
      <c r="A141" s="243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31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68" t="s">
        <v>140</v>
      </c>
      <c r="B142" s="569"/>
      <c r="C142" s="569"/>
      <c r="D142" s="566" t="s">
        <v>122</v>
      </c>
      <c r="E142" s="566"/>
      <c r="F142" s="566"/>
      <c r="G142" s="567"/>
      <c r="H142" s="83">
        <f t="shared" ref="H142:H150" si="324">SUM(I142:S142)</f>
        <v>0</v>
      </c>
      <c r="I142" s="84">
        <f>I143+I147</f>
        <v>0</v>
      </c>
      <c r="J142" s="313">
        <f>J143+J147</f>
        <v>0</v>
      </c>
      <c r="K142" s="86">
        <f t="shared" ref="K142:S142" si="325">K143+K147</f>
        <v>0</v>
      </c>
      <c r="L142" s="329">
        <f t="shared" si="325"/>
        <v>0</v>
      </c>
      <c r="M142" s="125">
        <f t="shared" si="325"/>
        <v>0</v>
      </c>
      <c r="N142" s="85">
        <f t="shared" si="325"/>
        <v>0</v>
      </c>
      <c r="O142" s="85">
        <f t="shared" ref="O142" si="326">O143+O147</f>
        <v>0</v>
      </c>
      <c r="P142" s="85">
        <f>P143+P147</f>
        <v>0</v>
      </c>
      <c r="Q142" s="85">
        <f t="shared" si="325"/>
        <v>0</v>
      </c>
      <c r="R142" s="85">
        <f t="shared" si="325"/>
        <v>0</v>
      </c>
      <c r="S142" s="86">
        <f t="shared" si="325"/>
        <v>0</v>
      </c>
      <c r="T142" s="268">
        <f t="shared" ref="T142:T150" si="327">SUM(U142:AE142)</f>
        <v>0</v>
      </c>
      <c r="U142" s="84">
        <f>U143+U147</f>
        <v>0</v>
      </c>
      <c r="V142" s="313">
        <f>V143+V147</f>
        <v>0</v>
      </c>
      <c r="W142" s="86">
        <f t="shared" ref="W142:Z142" si="328">W143+W147</f>
        <v>0</v>
      </c>
      <c r="X142" s="329">
        <f t="shared" si="328"/>
        <v>0</v>
      </c>
      <c r="Y142" s="125">
        <f t="shared" si="328"/>
        <v>0</v>
      </c>
      <c r="Z142" s="85">
        <f t="shared" si="328"/>
        <v>0</v>
      </c>
      <c r="AA142" s="85">
        <f t="shared" ref="AA142" si="329">AA143+AA147</f>
        <v>0</v>
      </c>
      <c r="AB142" s="85">
        <f>AB143+AB147</f>
        <v>0</v>
      </c>
      <c r="AC142" s="85">
        <f t="shared" ref="AC142:AE142" si="330">AC143+AC147</f>
        <v>0</v>
      </c>
      <c r="AD142" s="85">
        <f t="shared" si="330"/>
        <v>0</v>
      </c>
      <c r="AE142" s="86">
        <f t="shared" si="330"/>
        <v>0</v>
      </c>
      <c r="AF142" s="284">
        <f t="shared" ref="AF142:AF150" si="331">SUM(AG142:AQ142)</f>
        <v>0</v>
      </c>
      <c r="AG142" s="84">
        <f>AG143+AG147</f>
        <v>0</v>
      </c>
      <c r="AH142" s="313">
        <f>AH143+AH147</f>
        <v>0</v>
      </c>
      <c r="AI142" s="86">
        <f t="shared" ref="AI142:AL142" si="332">AI143+AI147</f>
        <v>0</v>
      </c>
      <c r="AJ142" s="329">
        <f t="shared" si="332"/>
        <v>0</v>
      </c>
      <c r="AK142" s="125">
        <f t="shared" si="332"/>
        <v>0</v>
      </c>
      <c r="AL142" s="85">
        <f t="shared" si="332"/>
        <v>0</v>
      </c>
      <c r="AM142" s="85">
        <f t="shared" ref="AM142" si="333">AM143+AM147</f>
        <v>0</v>
      </c>
      <c r="AN142" s="85">
        <f>AN143+AN147</f>
        <v>0</v>
      </c>
      <c r="AO142" s="85">
        <f t="shared" ref="AO142:AQ142" si="334">AO143+AO147</f>
        <v>0</v>
      </c>
      <c r="AP142" s="85">
        <f t="shared" si="334"/>
        <v>0</v>
      </c>
      <c r="AQ142" s="86">
        <f t="shared" si="334"/>
        <v>0</v>
      </c>
      <c r="AS142" s="341"/>
      <c r="AT142" s="341"/>
      <c r="AU142" s="341"/>
      <c r="AV142" s="341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</row>
    <row r="143" spans="1:136" s="74" customFormat="1" ht="15.75" customHeight="1" x14ac:dyDescent="0.25">
      <c r="A143" s="239">
        <v>3</v>
      </c>
      <c r="B143" s="68"/>
      <c r="C143" s="90"/>
      <c r="D143" s="543" t="s">
        <v>16</v>
      </c>
      <c r="E143" s="543"/>
      <c r="F143" s="543"/>
      <c r="G143" s="544"/>
      <c r="H143" s="75">
        <f t="shared" si="324"/>
        <v>0</v>
      </c>
      <c r="I143" s="77">
        <f>I144</f>
        <v>0</v>
      </c>
      <c r="J143" s="61">
        <f>J144</f>
        <v>0</v>
      </c>
      <c r="K143" s="79">
        <f t="shared" ref="K143:AQ143" si="335">K144</f>
        <v>0</v>
      </c>
      <c r="L143" s="330">
        <f t="shared" si="335"/>
        <v>0</v>
      </c>
      <c r="M143" s="95">
        <f t="shared" si="335"/>
        <v>0</v>
      </c>
      <c r="N143" s="78">
        <f t="shared" si="335"/>
        <v>0</v>
      </c>
      <c r="O143" s="78">
        <f t="shared" si="335"/>
        <v>0</v>
      </c>
      <c r="P143" s="78">
        <f t="shared" si="335"/>
        <v>0</v>
      </c>
      <c r="Q143" s="78">
        <f t="shared" si="335"/>
        <v>0</v>
      </c>
      <c r="R143" s="78">
        <f t="shared" si="335"/>
        <v>0</v>
      </c>
      <c r="S143" s="79">
        <f t="shared" si="335"/>
        <v>0</v>
      </c>
      <c r="T143" s="255">
        <f t="shared" si="327"/>
        <v>0</v>
      </c>
      <c r="U143" s="77">
        <f>U144</f>
        <v>0</v>
      </c>
      <c r="V143" s="61">
        <f>V144</f>
        <v>0</v>
      </c>
      <c r="W143" s="79">
        <f t="shared" si="335"/>
        <v>0</v>
      </c>
      <c r="X143" s="330">
        <f t="shared" si="335"/>
        <v>0</v>
      </c>
      <c r="Y143" s="95">
        <f t="shared" si="335"/>
        <v>0</v>
      </c>
      <c r="Z143" s="78">
        <f t="shared" si="335"/>
        <v>0</v>
      </c>
      <c r="AA143" s="78">
        <f t="shared" si="335"/>
        <v>0</v>
      </c>
      <c r="AB143" s="78">
        <f t="shared" si="335"/>
        <v>0</v>
      </c>
      <c r="AC143" s="78">
        <f t="shared" si="335"/>
        <v>0</v>
      </c>
      <c r="AD143" s="78">
        <f t="shared" si="335"/>
        <v>0</v>
      </c>
      <c r="AE143" s="79">
        <f t="shared" si="335"/>
        <v>0</v>
      </c>
      <c r="AF143" s="285">
        <f t="shared" si="331"/>
        <v>0</v>
      </c>
      <c r="AG143" s="77">
        <f>AG144</f>
        <v>0</v>
      </c>
      <c r="AH143" s="61">
        <f>AH144</f>
        <v>0</v>
      </c>
      <c r="AI143" s="79">
        <f t="shared" si="335"/>
        <v>0</v>
      </c>
      <c r="AJ143" s="330">
        <f t="shared" si="335"/>
        <v>0</v>
      </c>
      <c r="AK143" s="95">
        <f t="shared" si="335"/>
        <v>0</v>
      </c>
      <c r="AL143" s="78">
        <f t="shared" si="335"/>
        <v>0</v>
      </c>
      <c r="AM143" s="78">
        <f t="shared" si="335"/>
        <v>0</v>
      </c>
      <c r="AN143" s="78">
        <f t="shared" si="335"/>
        <v>0</v>
      </c>
      <c r="AO143" s="78">
        <f t="shared" si="335"/>
        <v>0</v>
      </c>
      <c r="AP143" s="78">
        <f t="shared" si="335"/>
        <v>0</v>
      </c>
      <c r="AQ143" s="79">
        <f t="shared" si="335"/>
        <v>0</v>
      </c>
      <c r="AS143" s="341"/>
      <c r="AT143" s="341"/>
      <c r="AU143" s="341"/>
      <c r="AV143" s="341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</row>
    <row r="144" spans="1:136" s="73" customFormat="1" ht="15.75" customHeight="1" x14ac:dyDescent="0.25">
      <c r="A144" s="549">
        <v>32</v>
      </c>
      <c r="B144" s="550"/>
      <c r="C144" s="90"/>
      <c r="D144" s="543" t="s">
        <v>4</v>
      </c>
      <c r="E144" s="543"/>
      <c r="F144" s="543"/>
      <c r="G144" s="544"/>
      <c r="H144" s="75">
        <f t="shared" si="324"/>
        <v>0</v>
      </c>
      <c r="I144" s="77">
        <f>SUM(I145:I146)</f>
        <v>0</v>
      </c>
      <c r="J144" s="61">
        <f>SUM(J145:J146)</f>
        <v>0</v>
      </c>
      <c r="K144" s="79">
        <f t="shared" ref="K144:S144" si="336">SUM(K145:K146)</f>
        <v>0</v>
      </c>
      <c r="L144" s="330">
        <f t="shared" si="336"/>
        <v>0</v>
      </c>
      <c r="M144" s="95">
        <f t="shared" si="336"/>
        <v>0</v>
      </c>
      <c r="N144" s="78">
        <f t="shared" si="336"/>
        <v>0</v>
      </c>
      <c r="O144" s="78">
        <f t="shared" ref="O144" si="337">SUM(O145:O146)</f>
        <v>0</v>
      </c>
      <c r="P144" s="78">
        <f t="shared" si="336"/>
        <v>0</v>
      </c>
      <c r="Q144" s="78">
        <f t="shared" si="336"/>
        <v>0</v>
      </c>
      <c r="R144" s="78">
        <f t="shared" si="336"/>
        <v>0</v>
      </c>
      <c r="S144" s="79">
        <f t="shared" si="336"/>
        <v>0</v>
      </c>
      <c r="T144" s="255">
        <f t="shared" si="327"/>
        <v>0</v>
      </c>
      <c r="U144" s="77">
        <f>SUM(U145:U146)</f>
        <v>0</v>
      </c>
      <c r="V144" s="61">
        <f>SUM(V145:V146)</f>
        <v>0</v>
      </c>
      <c r="W144" s="79">
        <f t="shared" ref="W144:AE144" si="338">SUM(W145:W146)</f>
        <v>0</v>
      </c>
      <c r="X144" s="330">
        <f t="shared" si="338"/>
        <v>0</v>
      </c>
      <c r="Y144" s="95">
        <f t="shared" si="338"/>
        <v>0</v>
      </c>
      <c r="Z144" s="78">
        <f t="shared" si="338"/>
        <v>0</v>
      </c>
      <c r="AA144" s="78">
        <f t="shared" ref="AA144" si="339">SUM(AA145:AA146)</f>
        <v>0</v>
      </c>
      <c r="AB144" s="78">
        <f t="shared" si="338"/>
        <v>0</v>
      </c>
      <c r="AC144" s="78">
        <f t="shared" si="338"/>
        <v>0</v>
      </c>
      <c r="AD144" s="78">
        <f t="shared" si="338"/>
        <v>0</v>
      </c>
      <c r="AE144" s="79">
        <f t="shared" si="338"/>
        <v>0</v>
      </c>
      <c r="AF144" s="285">
        <f t="shared" si="331"/>
        <v>0</v>
      </c>
      <c r="AG144" s="77">
        <f>SUM(AG145:AG146)</f>
        <v>0</v>
      </c>
      <c r="AH144" s="61">
        <f>SUM(AH145:AH146)</f>
        <v>0</v>
      </c>
      <c r="AI144" s="79">
        <f t="shared" ref="AI144:AQ144" si="340">SUM(AI145:AI146)</f>
        <v>0</v>
      </c>
      <c r="AJ144" s="330">
        <f t="shared" si="340"/>
        <v>0</v>
      </c>
      <c r="AK144" s="95">
        <f t="shared" si="340"/>
        <v>0</v>
      </c>
      <c r="AL144" s="78">
        <f t="shared" si="340"/>
        <v>0</v>
      </c>
      <c r="AM144" s="78">
        <f t="shared" ref="AM144" si="341">SUM(AM145:AM146)</f>
        <v>0</v>
      </c>
      <c r="AN144" s="78">
        <f t="shared" si="340"/>
        <v>0</v>
      </c>
      <c r="AO144" s="78">
        <f t="shared" si="340"/>
        <v>0</v>
      </c>
      <c r="AP144" s="78">
        <f t="shared" si="340"/>
        <v>0</v>
      </c>
      <c r="AQ144" s="79">
        <f t="shared" si="340"/>
        <v>0</v>
      </c>
      <c r="AS144" s="343"/>
      <c r="AT144" s="343"/>
      <c r="AU144" s="343"/>
      <c r="AV144" s="343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</row>
    <row r="145" spans="1:136" s="72" customFormat="1" ht="15.75" customHeight="1" x14ac:dyDescent="0.25">
      <c r="A145" s="241"/>
      <c r="B145" s="185"/>
      <c r="C145" s="185">
        <v>322</v>
      </c>
      <c r="D145" s="545" t="s">
        <v>6</v>
      </c>
      <c r="E145" s="545"/>
      <c r="F145" s="545"/>
      <c r="G145" s="546"/>
      <c r="H145" s="76">
        <f t="shared" si="324"/>
        <v>0</v>
      </c>
      <c r="I145" s="80"/>
      <c r="J145" s="94"/>
      <c r="K145" s="82"/>
      <c r="L145" s="331"/>
      <c r="M145" s="123"/>
      <c r="N145" s="81"/>
      <c r="O145" s="81"/>
      <c r="P145" s="81"/>
      <c r="Q145" s="81"/>
      <c r="R145" s="81"/>
      <c r="S145" s="82"/>
      <c r="T145" s="263">
        <f t="shared" si="327"/>
        <v>0</v>
      </c>
      <c r="U145" s="248"/>
      <c r="V145" s="253"/>
      <c r="W145" s="249"/>
      <c r="X145" s="333"/>
      <c r="Y145" s="250"/>
      <c r="Z145" s="251"/>
      <c r="AA145" s="251"/>
      <c r="AB145" s="251"/>
      <c r="AC145" s="251"/>
      <c r="AD145" s="251"/>
      <c r="AE145" s="249"/>
      <c r="AF145" s="286">
        <f t="shared" si="331"/>
        <v>0</v>
      </c>
      <c r="AG145" s="248"/>
      <c r="AH145" s="253"/>
      <c r="AI145" s="249"/>
      <c r="AJ145" s="333"/>
      <c r="AK145" s="250"/>
      <c r="AL145" s="251"/>
      <c r="AM145" s="251"/>
      <c r="AN145" s="251"/>
      <c r="AO145" s="251"/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1"/>
      <c r="B146" s="185"/>
      <c r="C146" s="185">
        <v>323</v>
      </c>
      <c r="D146" s="545" t="s">
        <v>7</v>
      </c>
      <c r="E146" s="545"/>
      <c r="F146" s="545"/>
      <c r="G146" s="546"/>
      <c r="H146" s="76">
        <f t="shared" si="324"/>
        <v>0</v>
      </c>
      <c r="I146" s="80"/>
      <c r="J146" s="94"/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 t="shared" si="327"/>
        <v>0</v>
      </c>
      <c r="U146" s="248"/>
      <c r="V146" s="253"/>
      <c r="W146" s="249"/>
      <c r="X146" s="333"/>
      <c r="Y146" s="250"/>
      <c r="Z146" s="251"/>
      <c r="AA146" s="251"/>
      <c r="AB146" s="251"/>
      <c r="AC146" s="251"/>
      <c r="AD146" s="251"/>
      <c r="AE146" s="249"/>
      <c r="AF146" s="286">
        <f t="shared" si="331"/>
        <v>0</v>
      </c>
      <c r="AG146" s="248"/>
      <c r="AH146" s="253"/>
      <c r="AI146" s="249"/>
      <c r="AJ146" s="333"/>
      <c r="AK146" s="250"/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239">
        <v>4</v>
      </c>
      <c r="B147" s="66"/>
      <c r="C147" s="66"/>
      <c r="D147" s="556" t="s">
        <v>17</v>
      </c>
      <c r="E147" s="556"/>
      <c r="F147" s="556"/>
      <c r="G147" s="557"/>
      <c r="H147" s="75">
        <f t="shared" si="324"/>
        <v>0</v>
      </c>
      <c r="I147" s="77">
        <f>I148</f>
        <v>0</v>
      </c>
      <c r="J147" s="61">
        <f>J148</f>
        <v>0</v>
      </c>
      <c r="K147" s="79">
        <f t="shared" ref="K147:AQ147" si="342">K148</f>
        <v>0</v>
      </c>
      <c r="L147" s="330">
        <f t="shared" si="342"/>
        <v>0</v>
      </c>
      <c r="M147" s="95">
        <f t="shared" si="342"/>
        <v>0</v>
      </c>
      <c r="N147" s="78">
        <f t="shared" si="342"/>
        <v>0</v>
      </c>
      <c r="O147" s="78">
        <f t="shared" si="342"/>
        <v>0</v>
      </c>
      <c r="P147" s="78">
        <f t="shared" si="342"/>
        <v>0</v>
      </c>
      <c r="Q147" s="78">
        <f t="shared" si="342"/>
        <v>0</v>
      </c>
      <c r="R147" s="78">
        <f t="shared" si="342"/>
        <v>0</v>
      </c>
      <c r="S147" s="79">
        <f t="shared" si="342"/>
        <v>0</v>
      </c>
      <c r="T147" s="255">
        <f t="shared" si="327"/>
        <v>0</v>
      </c>
      <c r="U147" s="77">
        <f>U148</f>
        <v>0</v>
      </c>
      <c r="V147" s="61">
        <f>V148</f>
        <v>0</v>
      </c>
      <c r="W147" s="79">
        <f t="shared" si="342"/>
        <v>0</v>
      </c>
      <c r="X147" s="330">
        <f t="shared" si="342"/>
        <v>0</v>
      </c>
      <c r="Y147" s="95">
        <f t="shared" si="342"/>
        <v>0</v>
      </c>
      <c r="Z147" s="78">
        <f t="shared" si="342"/>
        <v>0</v>
      </c>
      <c r="AA147" s="78">
        <f t="shared" si="342"/>
        <v>0</v>
      </c>
      <c r="AB147" s="78">
        <f t="shared" si="342"/>
        <v>0</v>
      </c>
      <c r="AC147" s="78">
        <f t="shared" si="342"/>
        <v>0</v>
      </c>
      <c r="AD147" s="78">
        <f t="shared" si="342"/>
        <v>0</v>
      </c>
      <c r="AE147" s="79">
        <f t="shared" si="342"/>
        <v>0</v>
      </c>
      <c r="AF147" s="285">
        <f t="shared" si="331"/>
        <v>0</v>
      </c>
      <c r="AG147" s="77">
        <f>AG148</f>
        <v>0</v>
      </c>
      <c r="AH147" s="61">
        <f>AH148</f>
        <v>0</v>
      </c>
      <c r="AI147" s="79">
        <f t="shared" si="342"/>
        <v>0</v>
      </c>
      <c r="AJ147" s="330">
        <f t="shared" si="342"/>
        <v>0</v>
      </c>
      <c r="AK147" s="95">
        <f t="shared" si="342"/>
        <v>0</v>
      </c>
      <c r="AL147" s="78">
        <f t="shared" si="342"/>
        <v>0</v>
      </c>
      <c r="AM147" s="78">
        <f t="shared" si="342"/>
        <v>0</v>
      </c>
      <c r="AN147" s="78">
        <f t="shared" si="342"/>
        <v>0</v>
      </c>
      <c r="AO147" s="78">
        <f t="shared" si="342"/>
        <v>0</v>
      </c>
      <c r="AP147" s="78">
        <f t="shared" si="342"/>
        <v>0</v>
      </c>
      <c r="AQ147" s="79">
        <f t="shared" si="342"/>
        <v>0</v>
      </c>
      <c r="AS147" s="341"/>
      <c r="AT147" s="341"/>
      <c r="AU147" s="341"/>
      <c r="AV147" s="341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</row>
    <row r="148" spans="1:136" s="73" customFormat="1" ht="24.75" customHeight="1" x14ac:dyDescent="0.25">
      <c r="A148" s="549">
        <v>42</v>
      </c>
      <c r="B148" s="550"/>
      <c r="C148" s="219"/>
      <c r="D148" s="543" t="s">
        <v>45</v>
      </c>
      <c r="E148" s="543"/>
      <c r="F148" s="543"/>
      <c r="G148" s="544"/>
      <c r="H148" s="75">
        <f t="shared" si="324"/>
        <v>0</v>
      </c>
      <c r="I148" s="77">
        <f>SUM(I149:I150)</f>
        <v>0</v>
      </c>
      <c r="J148" s="61">
        <f>SUM(J149:J150)</f>
        <v>0</v>
      </c>
      <c r="K148" s="79">
        <f t="shared" ref="K148:S148" si="343">SUM(K149:K150)</f>
        <v>0</v>
      </c>
      <c r="L148" s="330">
        <f t="shared" si="343"/>
        <v>0</v>
      </c>
      <c r="M148" s="95">
        <f t="shared" si="343"/>
        <v>0</v>
      </c>
      <c r="N148" s="78">
        <f t="shared" si="343"/>
        <v>0</v>
      </c>
      <c r="O148" s="78">
        <f t="shared" ref="O148" si="344">SUM(O149:O150)</f>
        <v>0</v>
      </c>
      <c r="P148" s="78">
        <f t="shared" si="343"/>
        <v>0</v>
      </c>
      <c r="Q148" s="78">
        <f t="shared" si="343"/>
        <v>0</v>
      </c>
      <c r="R148" s="78">
        <f t="shared" si="343"/>
        <v>0</v>
      </c>
      <c r="S148" s="79">
        <f t="shared" si="343"/>
        <v>0</v>
      </c>
      <c r="T148" s="255">
        <f t="shared" si="327"/>
        <v>0</v>
      </c>
      <c r="U148" s="77">
        <f>SUM(U149:U150)</f>
        <v>0</v>
      </c>
      <c r="V148" s="61">
        <f>SUM(V149:V150)</f>
        <v>0</v>
      </c>
      <c r="W148" s="79">
        <f t="shared" ref="W148:AE148" si="345">SUM(W149:W150)</f>
        <v>0</v>
      </c>
      <c r="X148" s="330">
        <f t="shared" si="345"/>
        <v>0</v>
      </c>
      <c r="Y148" s="95">
        <f t="shared" si="345"/>
        <v>0</v>
      </c>
      <c r="Z148" s="78">
        <f t="shared" si="345"/>
        <v>0</v>
      </c>
      <c r="AA148" s="78">
        <f t="shared" ref="AA148" si="346">SUM(AA149:AA150)</f>
        <v>0</v>
      </c>
      <c r="AB148" s="78">
        <f t="shared" si="345"/>
        <v>0</v>
      </c>
      <c r="AC148" s="78">
        <f t="shared" si="345"/>
        <v>0</v>
      </c>
      <c r="AD148" s="78">
        <f t="shared" si="345"/>
        <v>0</v>
      </c>
      <c r="AE148" s="79">
        <f t="shared" si="345"/>
        <v>0</v>
      </c>
      <c r="AF148" s="285">
        <f t="shared" si="331"/>
        <v>0</v>
      </c>
      <c r="AG148" s="77">
        <f>SUM(AG149:AG150)</f>
        <v>0</v>
      </c>
      <c r="AH148" s="61">
        <f>SUM(AH149:AH150)</f>
        <v>0</v>
      </c>
      <c r="AI148" s="79">
        <f t="shared" ref="AI148:AQ148" si="347">SUM(AI149:AI150)</f>
        <v>0</v>
      </c>
      <c r="AJ148" s="330">
        <f t="shared" si="347"/>
        <v>0</v>
      </c>
      <c r="AK148" s="95">
        <f t="shared" si="347"/>
        <v>0</v>
      </c>
      <c r="AL148" s="78">
        <f t="shared" si="347"/>
        <v>0</v>
      </c>
      <c r="AM148" s="78">
        <f t="shared" ref="AM148" si="348">SUM(AM149:AM150)</f>
        <v>0</v>
      </c>
      <c r="AN148" s="78">
        <f t="shared" si="347"/>
        <v>0</v>
      </c>
      <c r="AO148" s="78">
        <f t="shared" si="347"/>
        <v>0</v>
      </c>
      <c r="AP148" s="78">
        <f t="shared" si="347"/>
        <v>0</v>
      </c>
      <c r="AQ148" s="79">
        <f t="shared" si="347"/>
        <v>0</v>
      </c>
      <c r="AS148" s="343"/>
      <c r="AT148" s="343"/>
      <c r="AU148" s="343"/>
      <c r="AV148" s="343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</row>
    <row r="149" spans="1:136" s="73" customFormat="1" ht="15" x14ac:dyDescent="0.25">
      <c r="A149" s="242"/>
      <c r="B149" s="185"/>
      <c r="C149" s="185">
        <v>421</v>
      </c>
      <c r="D149" s="545" t="s">
        <v>72</v>
      </c>
      <c r="E149" s="545"/>
      <c r="F149" s="545"/>
      <c r="G149" s="546"/>
      <c r="H149" s="76">
        <f t="shared" si="324"/>
        <v>0</v>
      </c>
      <c r="I149" s="80"/>
      <c r="J149" s="94"/>
      <c r="K149" s="82"/>
      <c r="L149" s="331"/>
      <c r="M149" s="123"/>
      <c r="N149" s="81"/>
      <c r="O149" s="81"/>
      <c r="P149" s="81"/>
      <c r="Q149" s="81"/>
      <c r="R149" s="81"/>
      <c r="S149" s="82"/>
      <c r="T149" s="263">
        <f t="shared" si="327"/>
        <v>0</v>
      </c>
      <c r="U149" s="248"/>
      <c r="V149" s="253"/>
      <c r="W149" s="249"/>
      <c r="X149" s="333"/>
      <c r="Y149" s="250"/>
      <c r="Z149" s="251"/>
      <c r="AA149" s="251"/>
      <c r="AB149" s="251"/>
      <c r="AC149" s="251"/>
      <c r="AD149" s="251"/>
      <c r="AE149" s="249"/>
      <c r="AF149" s="286">
        <f t="shared" si="331"/>
        <v>0</v>
      </c>
      <c r="AG149" s="248"/>
      <c r="AH149" s="253"/>
      <c r="AI149" s="249"/>
      <c r="AJ149" s="333"/>
      <c r="AK149" s="250"/>
      <c r="AL149" s="251"/>
      <c r="AM149" s="251"/>
      <c r="AN149" s="251"/>
      <c r="AO149" s="251"/>
      <c r="AP149" s="251"/>
      <c r="AQ149" s="249"/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4.25" x14ac:dyDescent="0.25">
      <c r="A150" s="241"/>
      <c r="B150" s="185"/>
      <c r="C150" s="185">
        <v>422</v>
      </c>
      <c r="D150" s="545" t="s">
        <v>11</v>
      </c>
      <c r="E150" s="545"/>
      <c r="F150" s="545"/>
      <c r="G150" s="546"/>
      <c r="H150" s="76">
        <f t="shared" si="324"/>
        <v>0</v>
      </c>
      <c r="I150" s="80"/>
      <c r="J150" s="94"/>
      <c r="K150" s="82"/>
      <c r="L150" s="331"/>
      <c r="M150" s="123"/>
      <c r="N150" s="81"/>
      <c r="O150" s="81"/>
      <c r="P150" s="81"/>
      <c r="Q150" s="81"/>
      <c r="R150" s="81"/>
      <c r="S150" s="82"/>
      <c r="T150" s="263">
        <f t="shared" si="327"/>
        <v>0</v>
      </c>
      <c r="U150" s="248"/>
      <c r="V150" s="253"/>
      <c r="W150" s="249"/>
      <c r="X150" s="333"/>
      <c r="Y150" s="250"/>
      <c r="Z150" s="251"/>
      <c r="AA150" s="251"/>
      <c r="AB150" s="251"/>
      <c r="AC150" s="251"/>
      <c r="AD150" s="251"/>
      <c r="AE150" s="249"/>
      <c r="AF150" s="287">
        <f t="shared" si="331"/>
        <v>0</v>
      </c>
      <c r="AG150" s="248"/>
      <c r="AH150" s="253"/>
      <c r="AI150" s="249"/>
      <c r="AJ150" s="333"/>
      <c r="AK150" s="250"/>
      <c r="AL150" s="251"/>
      <c r="AM150" s="251"/>
      <c r="AN150" s="251"/>
      <c r="AO150" s="251"/>
      <c r="AP150" s="251"/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243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S151" s="107"/>
      <c r="AT151" s="107"/>
      <c r="AU151" s="107"/>
      <c r="AV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8.5" customHeight="1" x14ac:dyDescent="0.25">
      <c r="A152" s="568" t="s">
        <v>141</v>
      </c>
      <c r="B152" s="569"/>
      <c r="C152" s="569"/>
      <c r="D152" s="566" t="s">
        <v>123</v>
      </c>
      <c r="E152" s="566"/>
      <c r="F152" s="566"/>
      <c r="G152" s="567"/>
      <c r="H152" s="83">
        <f>SUM(I152:S152)</f>
        <v>0</v>
      </c>
      <c r="I152" s="84">
        <f>I153</f>
        <v>0</v>
      </c>
      <c r="J152" s="313">
        <f>J153</f>
        <v>0</v>
      </c>
      <c r="K152" s="86">
        <f t="shared" ref="K152:AI153" si="349">K153</f>
        <v>0</v>
      </c>
      <c r="L152" s="329">
        <f t="shared" si="349"/>
        <v>0</v>
      </c>
      <c r="M152" s="125">
        <f t="shared" si="349"/>
        <v>0</v>
      </c>
      <c r="N152" s="85">
        <f t="shared" si="349"/>
        <v>0</v>
      </c>
      <c r="O152" s="85">
        <f t="shared" si="349"/>
        <v>0</v>
      </c>
      <c r="P152" s="85">
        <f t="shared" si="349"/>
        <v>0</v>
      </c>
      <c r="Q152" s="85">
        <f t="shared" si="349"/>
        <v>0</v>
      </c>
      <c r="R152" s="85">
        <f t="shared" si="349"/>
        <v>0</v>
      </c>
      <c r="S152" s="86">
        <f t="shared" si="349"/>
        <v>0</v>
      </c>
      <c r="T152" s="268">
        <f>SUM(U152:AE152)</f>
        <v>0</v>
      </c>
      <c r="U152" s="84">
        <f>U153</f>
        <v>0</v>
      </c>
      <c r="V152" s="313">
        <f>V153</f>
        <v>0</v>
      </c>
      <c r="W152" s="86">
        <f t="shared" si="349"/>
        <v>0</v>
      </c>
      <c r="X152" s="329">
        <f t="shared" si="349"/>
        <v>0</v>
      </c>
      <c r="Y152" s="125">
        <f t="shared" si="349"/>
        <v>0</v>
      </c>
      <c r="Z152" s="85">
        <f t="shared" si="349"/>
        <v>0</v>
      </c>
      <c r="AA152" s="85">
        <f t="shared" si="349"/>
        <v>0</v>
      </c>
      <c r="AB152" s="85">
        <f t="shared" si="349"/>
        <v>0</v>
      </c>
      <c r="AC152" s="85">
        <f t="shared" si="349"/>
        <v>0</v>
      </c>
      <c r="AD152" s="85">
        <f t="shared" si="349"/>
        <v>0</v>
      </c>
      <c r="AE152" s="86">
        <f t="shared" si="349"/>
        <v>0</v>
      </c>
      <c r="AF152" s="284">
        <f>SUM(AG152:AQ152)</f>
        <v>0</v>
      </c>
      <c r="AG152" s="84">
        <f>AG153</f>
        <v>0</v>
      </c>
      <c r="AH152" s="313">
        <f>AH153</f>
        <v>0</v>
      </c>
      <c r="AI152" s="86">
        <f t="shared" si="349"/>
        <v>0</v>
      </c>
      <c r="AJ152" s="329">
        <f t="shared" ref="AI152:AQ153" si="350">AJ153</f>
        <v>0</v>
      </c>
      <c r="AK152" s="125">
        <f t="shared" si="350"/>
        <v>0</v>
      </c>
      <c r="AL152" s="85">
        <f t="shared" si="350"/>
        <v>0</v>
      </c>
      <c r="AM152" s="85">
        <f t="shared" si="350"/>
        <v>0</v>
      </c>
      <c r="AN152" s="85">
        <f t="shared" si="350"/>
        <v>0</v>
      </c>
      <c r="AO152" s="85">
        <f t="shared" si="350"/>
        <v>0</v>
      </c>
      <c r="AP152" s="85">
        <f t="shared" si="350"/>
        <v>0</v>
      </c>
      <c r="AQ152" s="86">
        <f t="shared" si="350"/>
        <v>0</v>
      </c>
      <c r="AS152" s="341"/>
      <c r="AT152" s="341"/>
      <c r="AU152" s="341"/>
      <c r="AV152" s="341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</row>
    <row r="153" spans="1:136" s="74" customFormat="1" ht="15.75" customHeight="1" x14ac:dyDescent="0.25">
      <c r="A153" s="239">
        <v>3</v>
      </c>
      <c r="B153" s="68"/>
      <c r="C153" s="90"/>
      <c r="D153" s="543" t="s">
        <v>16</v>
      </c>
      <c r="E153" s="543"/>
      <c r="F153" s="543"/>
      <c r="G153" s="544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349"/>
        <v>0</v>
      </c>
      <c r="L153" s="330">
        <f t="shared" si="349"/>
        <v>0</v>
      </c>
      <c r="M153" s="95">
        <f t="shared" si="349"/>
        <v>0</v>
      </c>
      <c r="N153" s="78">
        <f t="shared" si="349"/>
        <v>0</v>
      </c>
      <c r="O153" s="78">
        <f t="shared" si="349"/>
        <v>0</v>
      </c>
      <c r="P153" s="78">
        <f t="shared" si="349"/>
        <v>0</v>
      </c>
      <c r="Q153" s="78">
        <f t="shared" si="349"/>
        <v>0</v>
      </c>
      <c r="R153" s="78">
        <f t="shared" si="349"/>
        <v>0</v>
      </c>
      <c r="S153" s="79">
        <f t="shared" si="349"/>
        <v>0</v>
      </c>
      <c r="T153" s="255">
        <f>SUM(U153:AE153)</f>
        <v>0</v>
      </c>
      <c r="U153" s="77">
        <f>U154</f>
        <v>0</v>
      </c>
      <c r="V153" s="61">
        <f>V154</f>
        <v>0</v>
      </c>
      <c r="W153" s="79">
        <f t="shared" si="349"/>
        <v>0</v>
      </c>
      <c r="X153" s="330">
        <f t="shared" si="349"/>
        <v>0</v>
      </c>
      <c r="Y153" s="95">
        <f t="shared" si="349"/>
        <v>0</v>
      </c>
      <c r="Z153" s="78">
        <f t="shared" si="349"/>
        <v>0</v>
      </c>
      <c r="AA153" s="78">
        <f t="shared" si="349"/>
        <v>0</v>
      </c>
      <c r="AB153" s="78">
        <f t="shared" si="349"/>
        <v>0</v>
      </c>
      <c r="AC153" s="78">
        <f t="shared" si="349"/>
        <v>0</v>
      </c>
      <c r="AD153" s="78">
        <f t="shared" si="349"/>
        <v>0</v>
      </c>
      <c r="AE153" s="79">
        <f t="shared" si="349"/>
        <v>0</v>
      </c>
      <c r="AF153" s="285">
        <f>SUM(AG153:AQ153)</f>
        <v>0</v>
      </c>
      <c r="AG153" s="77">
        <f>AG154</f>
        <v>0</v>
      </c>
      <c r="AH153" s="61">
        <f>AH154</f>
        <v>0</v>
      </c>
      <c r="AI153" s="79">
        <f t="shared" si="350"/>
        <v>0</v>
      </c>
      <c r="AJ153" s="330">
        <f t="shared" si="350"/>
        <v>0</v>
      </c>
      <c r="AK153" s="95">
        <f t="shared" si="350"/>
        <v>0</v>
      </c>
      <c r="AL153" s="78">
        <f t="shared" si="350"/>
        <v>0</v>
      </c>
      <c r="AM153" s="78">
        <f t="shared" si="350"/>
        <v>0</v>
      </c>
      <c r="AN153" s="78">
        <f t="shared" si="350"/>
        <v>0</v>
      </c>
      <c r="AO153" s="78">
        <f t="shared" si="350"/>
        <v>0</v>
      </c>
      <c r="AP153" s="78">
        <f t="shared" si="350"/>
        <v>0</v>
      </c>
      <c r="AQ153" s="79">
        <f t="shared" si="350"/>
        <v>0</v>
      </c>
      <c r="AS153" s="341"/>
      <c r="AT153" s="341"/>
      <c r="AU153" s="341"/>
      <c r="AV153" s="341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</row>
    <row r="154" spans="1:136" s="73" customFormat="1" ht="15.75" customHeight="1" x14ac:dyDescent="0.25">
      <c r="A154" s="549">
        <v>32</v>
      </c>
      <c r="B154" s="550"/>
      <c r="C154" s="90"/>
      <c r="D154" s="543" t="s">
        <v>4</v>
      </c>
      <c r="E154" s="543"/>
      <c r="F154" s="543"/>
      <c r="G154" s="544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351">K155+K156</f>
        <v>0</v>
      </c>
      <c r="L154" s="330">
        <f t="shared" si="351"/>
        <v>0</v>
      </c>
      <c r="M154" s="95">
        <f t="shared" si="351"/>
        <v>0</v>
      </c>
      <c r="N154" s="78">
        <f t="shared" si="351"/>
        <v>0</v>
      </c>
      <c r="O154" s="78">
        <f t="shared" ref="O154" si="352">O155+O156</f>
        <v>0</v>
      </c>
      <c r="P154" s="78">
        <f t="shared" si="351"/>
        <v>0</v>
      </c>
      <c r="Q154" s="78">
        <f t="shared" si="351"/>
        <v>0</v>
      </c>
      <c r="R154" s="78">
        <f t="shared" si="351"/>
        <v>0</v>
      </c>
      <c r="S154" s="79">
        <f t="shared" si="351"/>
        <v>0</v>
      </c>
      <c r="T154" s="255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353">W155+W156</f>
        <v>0</v>
      </c>
      <c r="X154" s="330">
        <f t="shared" si="353"/>
        <v>0</v>
      </c>
      <c r="Y154" s="95">
        <f t="shared" si="353"/>
        <v>0</v>
      </c>
      <c r="Z154" s="78">
        <f t="shared" si="353"/>
        <v>0</v>
      </c>
      <c r="AA154" s="78">
        <f t="shared" ref="AA154" si="354">AA155+AA156</f>
        <v>0</v>
      </c>
      <c r="AB154" s="78">
        <f t="shared" si="353"/>
        <v>0</v>
      </c>
      <c r="AC154" s="78">
        <f t="shared" si="353"/>
        <v>0</v>
      </c>
      <c r="AD154" s="78">
        <f t="shared" si="353"/>
        <v>0</v>
      </c>
      <c r="AE154" s="79">
        <f t="shared" si="353"/>
        <v>0</v>
      </c>
      <c r="AF154" s="285">
        <f>SUM(AG154:AQ154)</f>
        <v>0</v>
      </c>
      <c r="AG154" s="77">
        <f>AG155+AG156</f>
        <v>0</v>
      </c>
      <c r="AH154" s="61">
        <f>AH155+AH156</f>
        <v>0</v>
      </c>
      <c r="AI154" s="79">
        <f t="shared" ref="AI154:AQ154" si="355">AI155+AI156</f>
        <v>0</v>
      </c>
      <c r="AJ154" s="330">
        <f t="shared" si="355"/>
        <v>0</v>
      </c>
      <c r="AK154" s="95">
        <f t="shared" si="355"/>
        <v>0</v>
      </c>
      <c r="AL154" s="78">
        <f t="shared" si="355"/>
        <v>0</v>
      </c>
      <c r="AM154" s="78">
        <f t="shared" ref="AM154" si="356">AM155+AM156</f>
        <v>0</v>
      </c>
      <c r="AN154" s="78">
        <f t="shared" si="355"/>
        <v>0</v>
      </c>
      <c r="AO154" s="78">
        <f t="shared" si="355"/>
        <v>0</v>
      </c>
      <c r="AP154" s="78">
        <f t="shared" si="355"/>
        <v>0</v>
      </c>
      <c r="AQ154" s="79">
        <f t="shared" si="355"/>
        <v>0</v>
      </c>
      <c r="AS154" s="343"/>
      <c r="AT154" s="343"/>
      <c r="AU154" s="343"/>
      <c r="AV154" s="343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</row>
    <row r="155" spans="1:136" s="72" customFormat="1" ht="15.75" customHeight="1" x14ac:dyDescent="0.25">
      <c r="A155" s="241"/>
      <c r="B155" s="185"/>
      <c r="C155" s="185">
        <v>322</v>
      </c>
      <c r="D155" s="545" t="s">
        <v>6</v>
      </c>
      <c r="E155" s="545"/>
      <c r="F155" s="545"/>
      <c r="G155" s="545"/>
      <c r="H155" s="76">
        <f>SUM(I155:S155)</f>
        <v>0</v>
      </c>
      <c r="I155" s="80"/>
      <c r="J155" s="94"/>
      <c r="K155" s="82"/>
      <c r="L155" s="331"/>
      <c r="M155" s="123"/>
      <c r="N155" s="81"/>
      <c r="O155" s="81"/>
      <c r="P155" s="81"/>
      <c r="Q155" s="81"/>
      <c r="R155" s="81"/>
      <c r="S155" s="82"/>
      <c r="T155" s="263">
        <f>SUM(U155:AE155)</f>
        <v>0</v>
      </c>
      <c r="U155" s="248"/>
      <c r="V155" s="253"/>
      <c r="W155" s="249"/>
      <c r="X155" s="333"/>
      <c r="Y155" s="250"/>
      <c r="Z155" s="251"/>
      <c r="AA155" s="251"/>
      <c r="AB155" s="251"/>
      <c r="AC155" s="251"/>
      <c r="AD155" s="251"/>
      <c r="AE155" s="249"/>
      <c r="AF155" s="286">
        <f>SUM(AG155:AQ155)</f>
        <v>0</v>
      </c>
      <c r="AG155" s="248"/>
      <c r="AH155" s="253"/>
      <c r="AI155" s="249"/>
      <c r="AJ155" s="333"/>
      <c r="AK155" s="250"/>
      <c r="AL155" s="251"/>
      <c r="AM155" s="251"/>
      <c r="AN155" s="251"/>
      <c r="AO155" s="251"/>
      <c r="AP155" s="251"/>
      <c r="AQ155" s="249"/>
      <c r="AS155" s="266"/>
      <c r="AT155" s="266"/>
      <c r="AU155" s="266"/>
      <c r="AV155" s="266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1"/>
      <c r="B156" s="185"/>
      <c r="C156" s="185">
        <v>323</v>
      </c>
      <c r="D156" s="545" t="s">
        <v>7</v>
      </c>
      <c r="E156" s="545"/>
      <c r="F156" s="545"/>
      <c r="G156" s="545"/>
      <c r="H156" s="76">
        <f>SUM(I156:S156)</f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>SUM(U156:AE156)</f>
        <v>0</v>
      </c>
      <c r="U156" s="248"/>
      <c r="V156" s="253"/>
      <c r="W156" s="249"/>
      <c r="X156" s="333"/>
      <c r="Y156" s="250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250"/>
      <c r="AL156" s="251"/>
      <c r="AM156" s="251"/>
      <c r="AN156" s="251"/>
      <c r="AO156" s="251"/>
      <c r="AP156" s="251"/>
      <c r="AQ156" s="249"/>
      <c r="AS156" s="266"/>
      <c r="AT156" s="266"/>
      <c r="AU156" s="266"/>
      <c r="AV156" s="266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243"/>
      <c r="B157" s="87"/>
      <c r="C157" s="87"/>
      <c r="D157" s="88"/>
      <c r="E157" s="88"/>
      <c r="F157" s="88"/>
      <c r="G157" s="88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31"/>
      <c r="AR157" s="214"/>
      <c r="AS157" s="201"/>
      <c r="AT157" s="201"/>
      <c r="AU157" s="201"/>
      <c r="AV157" s="201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136" s="113" customFormat="1" ht="27" customHeight="1" x14ac:dyDescent="0.25">
      <c r="A158" s="585" t="s">
        <v>146</v>
      </c>
      <c r="B158" s="586"/>
      <c r="C158" s="586"/>
      <c r="D158" s="587" t="s">
        <v>147</v>
      </c>
      <c r="E158" s="587"/>
      <c r="F158" s="587"/>
      <c r="G158" s="588"/>
      <c r="H158" s="97">
        <f t="shared" ref="H158:H163" si="357">SUM(I158:S158)</f>
        <v>0</v>
      </c>
      <c r="I158" s="98">
        <f t="shared" ref="I158:J160" si="358">I159</f>
        <v>0</v>
      </c>
      <c r="J158" s="312">
        <f t="shared" si="358"/>
        <v>0</v>
      </c>
      <c r="K158" s="127">
        <f t="shared" ref="K158:S158" si="359">K159</f>
        <v>0</v>
      </c>
      <c r="L158" s="328">
        <f t="shared" si="359"/>
        <v>0</v>
      </c>
      <c r="M158" s="124">
        <f t="shared" si="359"/>
        <v>0</v>
      </c>
      <c r="N158" s="99">
        <f t="shared" si="359"/>
        <v>0</v>
      </c>
      <c r="O158" s="99">
        <f t="shared" si="359"/>
        <v>0</v>
      </c>
      <c r="P158" s="99">
        <f t="shared" si="359"/>
        <v>0</v>
      </c>
      <c r="Q158" s="99">
        <f t="shared" si="359"/>
        <v>0</v>
      </c>
      <c r="R158" s="99">
        <f t="shared" si="359"/>
        <v>0</v>
      </c>
      <c r="S158" s="127">
        <f t="shared" si="359"/>
        <v>0</v>
      </c>
      <c r="T158" s="269">
        <f t="shared" ref="T158:T163" si="360">SUM(U158:AE158)</f>
        <v>0</v>
      </c>
      <c r="U158" s="98">
        <f t="shared" ref="U158:AE158" si="361">U159</f>
        <v>0</v>
      </c>
      <c r="V158" s="312">
        <f t="shared" si="361"/>
        <v>0</v>
      </c>
      <c r="W158" s="127">
        <f t="shared" si="361"/>
        <v>0</v>
      </c>
      <c r="X158" s="328">
        <f t="shared" si="361"/>
        <v>0</v>
      </c>
      <c r="Y158" s="124">
        <f t="shared" si="361"/>
        <v>0</v>
      </c>
      <c r="Z158" s="99">
        <f t="shared" si="361"/>
        <v>0</v>
      </c>
      <c r="AA158" s="99">
        <f t="shared" si="361"/>
        <v>0</v>
      </c>
      <c r="AB158" s="99">
        <f t="shared" si="361"/>
        <v>0</v>
      </c>
      <c r="AC158" s="99">
        <f t="shared" si="361"/>
        <v>0</v>
      </c>
      <c r="AD158" s="99">
        <f t="shared" si="361"/>
        <v>0</v>
      </c>
      <c r="AE158" s="127">
        <f t="shared" si="361"/>
        <v>0</v>
      </c>
      <c r="AF158" s="283">
        <f t="shared" ref="AF158:AF163" si="362">SUM(AG158:AQ158)</f>
        <v>0</v>
      </c>
      <c r="AG158" s="98">
        <f t="shared" ref="AG158:AQ158" si="363">AG159</f>
        <v>0</v>
      </c>
      <c r="AH158" s="312">
        <f t="shared" si="363"/>
        <v>0</v>
      </c>
      <c r="AI158" s="127">
        <f t="shared" si="363"/>
        <v>0</v>
      </c>
      <c r="AJ158" s="328">
        <f t="shared" si="363"/>
        <v>0</v>
      </c>
      <c r="AK158" s="124">
        <f t="shared" si="363"/>
        <v>0</v>
      </c>
      <c r="AL158" s="99">
        <f t="shared" si="363"/>
        <v>0</v>
      </c>
      <c r="AM158" s="99">
        <f t="shared" si="363"/>
        <v>0</v>
      </c>
      <c r="AN158" s="99">
        <f t="shared" si="363"/>
        <v>0</v>
      </c>
      <c r="AO158" s="99">
        <f>AO159</f>
        <v>0</v>
      </c>
      <c r="AP158" s="99">
        <f t="shared" si="363"/>
        <v>0</v>
      </c>
      <c r="AQ158" s="127">
        <f t="shared" si="363"/>
        <v>0</v>
      </c>
      <c r="AR158" s="214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</row>
    <row r="159" spans="1:136" s="64" customFormat="1" ht="26.1" customHeight="1" x14ac:dyDescent="0.25">
      <c r="A159" s="568" t="s">
        <v>148</v>
      </c>
      <c r="B159" s="569"/>
      <c r="C159" s="569"/>
      <c r="D159" s="566" t="s">
        <v>149</v>
      </c>
      <c r="E159" s="566"/>
      <c r="F159" s="566"/>
      <c r="G159" s="567"/>
      <c r="H159" s="83">
        <f t="shared" si="357"/>
        <v>0</v>
      </c>
      <c r="I159" s="84">
        <f t="shared" si="358"/>
        <v>0</v>
      </c>
      <c r="J159" s="313">
        <f t="shared" si="358"/>
        <v>0</v>
      </c>
      <c r="K159" s="86">
        <f t="shared" ref="K159:S160" si="364">K160</f>
        <v>0</v>
      </c>
      <c r="L159" s="329">
        <f t="shared" si="364"/>
        <v>0</v>
      </c>
      <c r="M159" s="125">
        <f t="shared" si="364"/>
        <v>0</v>
      </c>
      <c r="N159" s="85">
        <f t="shared" si="364"/>
        <v>0</v>
      </c>
      <c r="O159" s="85">
        <f t="shared" si="364"/>
        <v>0</v>
      </c>
      <c r="P159" s="85">
        <f t="shared" si="364"/>
        <v>0</v>
      </c>
      <c r="Q159" s="85">
        <f t="shared" si="364"/>
        <v>0</v>
      </c>
      <c r="R159" s="85">
        <f t="shared" si="364"/>
        <v>0</v>
      </c>
      <c r="S159" s="86">
        <f t="shared" si="364"/>
        <v>0</v>
      </c>
      <c r="T159" s="268">
        <f t="shared" si="360"/>
        <v>0</v>
      </c>
      <c r="U159" s="84">
        <f t="shared" ref="U159:AE160" si="365">U160</f>
        <v>0</v>
      </c>
      <c r="V159" s="313">
        <f t="shared" si="365"/>
        <v>0</v>
      </c>
      <c r="W159" s="86">
        <f t="shared" si="365"/>
        <v>0</v>
      </c>
      <c r="X159" s="329">
        <f t="shared" si="365"/>
        <v>0</v>
      </c>
      <c r="Y159" s="125">
        <f t="shared" si="365"/>
        <v>0</v>
      </c>
      <c r="Z159" s="85">
        <f t="shared" si="365"/>
        <v>0</v>
      </c>
      <c r="AA159" s="85">
        <f t="shared" si="365"/>
        <v>0</v>
      </c>
      <c r="AB159" s="85">
        <f t="shared" si="365"/>
        <v>0</v>
      </c>
      <c r="AC159" s="85">
        <f t="shared" si="365"/>
        <v>0</v>
      </c>
      <c r="AD159" s="85">
        <f t="shared" si="365"/>
        <v>0</v>
      </c>
      <c r="AE159" s="86">
        <f t="shared" si="365"/>
        <v>0</v>
      </c>
      <c r="AF159" s="284">
        <f t="shared" si="362"/>
        <v>0</v>
      </c>
      <c r="AG159" s="84">
        <f t="shared" ref="AG159:AN160" si="366">AG160</f>
        <v>0</v>
      </c>
      <c r="AH159" s="313">
        <f t="shared" si="366"/>
        <v>0</v>
      </c>
      <c r="AI159" s="86">
        <f t="shared" si="366"/>
        <v>0</v>
      </c>
      <c r="AJ159" s="329">
        <f t="shared" si="366"/>
        <v>0</v>
      </c>
      <c r="AK159" s="125">
        <f t="shared" si="366"/>
        <v>0</v>
      </c>
      <c r="AL159" s="85">
        <f t="shared" si="366"/>
        <v>0</v>
      </c>
      <c r="AM159" s="85">
        <f t="shared" si="366"/>
        <v>0</v>
      </c>
      <c r="AN159" s="85">
        <f t="shared" si="366"/>
        <v>0</v>
      </c>
      <c r="AO159" s="85">
        <f>AO160</f>
        <v>0</v>
      </c>
      <c r="AP159" s="85">
        <f>AP160</f>
        <v>0</v>
      </c>
      <c r="AQ159" s="86">
        <f>AQ160</f>
        <v>0</v>
      </c>
      <c r="AR159" s="214"/>
      <c r="AS159" s="129"/>
      <c r="AT159" s="129"/>
      <c r="AU159" s="129"/>
      <c r="AV159" s="129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</row>
    <row r="160" spans="1:136" s="74" customFormat="1" ht="27" customHeight="1" x14ac:dyDescent="0.25">
      <c r="A160" s="239">
        <v>5</v>
      </c>
      <c r="B160" s="68"/>
      <c r="C160" s="68"/>
      <c r="D160" s="543" t="s">
        <v>70</v>
      </c>
      <c r="E160" s="543"/>
      <c r="F160" s="543"/>
      <c r="G160" s="544"/>
      <c r="H160" s="75">
        <f t="shared" si="357"/>
        <v>0</v>
      </c>
      <c r="I160" s="77">
        <f t="shared" si="358"/>
        <v>0</v>
      </c>
      <c r="J160" s="61">
        <f t="shared" si="358"/>
        <v>0</v>
      </c>
      <c r="K160" s="79">
        <f t="shared" si="364"/>
        <v>0</v>
      </c>
      <c r="L160" s="330">
        <f t="shared" si="364"/>
        <v>0</v>
      </c>
      <c r="M160" s="95">
        <f t="shared" si="364"/>
        <v>0</v>
      </c>
      <c r="N160" s="78">
        <f t="shared" si="364"/>
        <v>0</v>
      </c>
      <c r="O160" s="78">
        <f t="shared" si="364"/>
        <v>0</v>
      </c>
      <c r="P160" s="78">
        <f t="shared" si="364"/>
        <v>0</v>
      </c>
      <c r="Q160" s="78">
        <f t="shared" si="364"/>
        <v>0</v>
      </c>
      <c r="R160" s="78">
        <f t="shared" si="364"/>
        <v>0</v>
      </c>
      <c r="S160" s="79">
        <f t="shared" si="364"/>
        <v>0</v>
      </c>
      <c r="T160" s="255">
        <f t="shared" si="360"/>
        <v>0</v>
      </c>
      <c r="U160" s="77">
        <f t="shared" si="365"/>
        <v>0</v>
      </c>
      <c r="V160" s="61">
        <f t="shared" si="365"/>
        <v>0</v>
      </c>
      <c r="W160" s="79">
        <f t="shared" si="365"/>
        <v>0</v>
      </c>
      <c r="X160" s="330">
        <f t="shared" si="365"/>
        <v>0</v>
      </c>
      <c r="Y160" s="95">
        <f t="shared" si="365"/>
        <v>0</v>
      </c>
      <c r="Z160" s="78">
        <f t="shared" si="365"/>
        <v>0</v>
      </c>
      <c r="AA160" s="78">
        <f t="shared" si="365"/>
        <v>0</v>
      </c>
      <c r="AB160" s="78">
        <f t="shared" si="365"/>
        <v>0</v>
      </c>
      <c r="AC160" s="78">
        <f t="shared" si="365"/>
        <v>0</v>
      </c>
      <c r="AD160" s="78">
        <f t="shared" si="365"/>
        <v>0</v>
      </c>
      <c r="AE160" s="79">
        <f t="shared" si="365"/>
        <v>0</v>
      </c>
      <c r="AF160" s="285">
        <f t="shared" si="362"/>
        <v>0</v>
      </c>
      <c r="AG160" s="77">
        <f t="shared" si="366"/>
        <v>0</v>
      </c>
      <c r="AH160" s="61">
        <f t="shared" si="366"/>
        <v>0</v>
      </c>
      <c r="AI160" s="79">
        <f t="shared" si="366"/>
        <v>0</v>
      </c>
      <c r="AJ160" s="330">
        <f t="shared" si="366"/>
        <v>0</v>
      </c>
      <c r="AK160" s="95">
        <f t="shared" si="366"/>
        <v>0</v>
      </c>
      <c r="AL160" s="78">
        <f t="shared" si="366"/>
        <v>0</v>
      </c>
      <c r="AM160" s="78">
        <f t="shared" si="366"/>
        <v>0</v>
      </c>
      <c r="AN160" s="78">
        <f t="shared" si="366"/>
        <v>0</v>
      </c>
      <c r="AO160" s="78">
        <f>AO161</f>
        <v>0</v>
      </c>
      <c r="AP160" s="78">
        <f>AP161</f>
        <v>0</v>
      </c>
      <c r="AQ160" s="79">
        <f>AQ161</f>
        <v>0</v>
      </c>
      <c r="AR160" s="216"/>
      <c r="AS160" s="107"/>
      <c r="AT160" s="107"/>
      <c r="AU160" s="108"/>
      <c r="AV160" s="108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3" customFormat="1" ht="29.45" customHeight="1" x14ac:dyDescent="0.25">
      <c r="A161" s="549">
        <v>54</v>
      </c>
      <c r="B161" s="550"/>
      <c r="C161" s="60"/>
      <c r="D161" s="543" t="s">
        <v>68</v>
      </c>
      <c r="E161" s="543"/>
      <c r="F161" s="543"/>
      <c r="G161" s="544"/>
      <c r="H161" s="75">
        <f t="shared" si="357"/>
        <v>0</v>
      </c>
      <c r="I161" s="77">
        <f t="shared" ref="I161:S161" si="367">I162+I163</f>
        <v>0</v>
      </c>
      <c r="J161" s="61">
        <f t="shared" ref="J161" si="368">J162+J163</f>
        <v>0</v>
      </c>
      <c r="K161" s="79">
        <f t="shared" si="367"/>
        <v>0</v>
      </c>
      <c r="L161" s="330">
        <f t="shared" si="367"/>
        <v>0</v>
      </c>
      <c r="M161" s="95">
        <f t="shared" si="367"/>
        <v>0</v>
      </c>
      <c r="N161" s="78">
        <f t="shared" si="367"/>
        <v>0</v>
      </c>
      <c r="O161" s="78">
        <f t="shared" ref="O161" si="369">O162+O163</f>
        <v>0</v>
      </c>
      <c r="P161" s="78">
        <f t="shared" si="367"/>
        <v>0</v>
      </c>
      <c r="Q161" s="78">
        <f t="shared" si="367"/>
        <v>0</v>
      </c>
      <c r="R161" s="78">
        <f t="shared" si="367"/>
        <v>0</v>
      </c>
      <c r="S161" s="79">
        <f t="shared" si="367"/>
        <v>0</v>
      </c>
      <c r="T161" s="255">
        <f t="shared" si="360"/>
        <v>0</v>
      </c>
      <c r="U161" s="77">
        <f t="shared" ref="U161:AE161" si="370">U162+U163</f>
        <v>0</v>
      </c>
      <c r="V161" s="61">
        <f t="shared" ref="V161" si="371">V162+V163</f>
        <v>0</v>
      </c>
      <c r="W161" s="79">
        <f t="shared" si="370"/>
        <v>0</v>
      </c>
      <c r="X161" s="330">
        <f t="shared" si="370"/>
        <v>0</v>
      </c>
      <c r="Y161" s="95">
        <f t="shared" si="370"/>
        <v>0</v>
      </c>
      <c r="Z161" s="78">
        <f t="shared" si="370"/>
        <v>0</v>
      </c>
      <c r="AA161" s="78">
        <f t="shared" ref="AA161" si="372">AA162+AA163</f>
        <v>0</v>
      </c>
      <c r="AB161" s="78">
        <f t="shared" si="370"/>
        <v>0</v>
      </c>
      <c r="AC161" s="78">
        <f t="shared" si="370"/>
        <v>0</v>
      </c>
      <c r="AD161" s="78">
        <f t="shared" si="370"/>
        <v>0</v>
      </c>
      <c r="AE161" s="79">
        <f t="shared" si="370"/>
        <v>0</v>
      </c>
      <c r="AF161" s="285">
        <f t="shared" si="362"/>
        <v>0</v>
      </c>
      <c r="AG161" s="77">
        <f t="shared" ref="AG161:AQ161" si="373">AG162+AG163</f>
        <v>0</v>
      </c>
      <c r="AH161" s="61">
        <f t="shared" ref="AH161" si="374">AH162+AH163</f>
        <v>0</v>
      </c>
      <c r="AI161" s="79">
        <f t="shared" si="373"/>
        <v>0</v>
      </c>
      <c r="AJ161" s="330">
        <f t="shared" si="373"/>
        <v>0</v>
      </c>
      <c r="AK161" s="95">
        <f t="shared" si="373"/>
        <v>0</v>
      </c>
      <c r="AL161" s="78">
        <f t="shared" si="373"/>
        <v>0</v>
      </c>
      <c r="AM161" s="78">
        <f t="shared" ref="AM161" si="375">AM162+AM163</f>
        <v>0</v>
      </c>
      <c r="AN161" s="78">
        <f t="shared" si="373"/>
        <v>0</v>
      </c>
      <c r="AO161" s="78">
        <f t="shared" si="373"/>
        <v>0</v>
      </c>
      <c r="AP161" s="78">
        <f t="shared" si="373"/>
        <v>0</v>
      </c>
      <c r="AQ161" s="79">
        <f t="shared" si="373"/>
        <v>0</v>
      </c>
      <c r="AR161" s="217"/>
      <c r="AS161" s="107"/>
      <c r="AT161" s="107"/>
      <c r="AU161" s="108"/>
      <c r="AV161" s="108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</row>
    <row r="162" spans="1:136" s="72" customFormat="1" ht="39.75" customHeight="1" x14ac:dyDescent="0.25">
      <c r="A162" s="231"/>
      <c r="B162" s="185"/>
      <c r="C162" s="185">
        <v>544</v>
      </c>
      <c r="D162" s="545" t="s">
        <v>69</v>
      </c>
      <c r="E162" s="545"/>
      <c r="F162" s="545"/>
      <c r="G162" s="546"/>
      <c r="H162" s="28">
        <f t="shared" si="357"/>
        <v>0</v>
      </c>
      <c r="I162" s="80"/>
      <c r="J162" s="94"/>
      <c r="K162" s="82"/>
      <c r="L162" s="331"/>
      <c r="M162" s="123"/>
      <c r="N162" s="81"/>
      <c r="O162" s="81"/>
      <c r="P162" s="81"/>
      <c r="Q162" s="81"/>
      <c r="R162" s="81"/>
      <c r="S162" s="82"/>
      <c r="T162" s="263">
        <f t="shared" si="360"/>
        <v>0</v>
      </c>
      <c r="U162" s="248"/>
      <c r="V162" s="253"/>
      <c r="W162" s="249"/>
      <c r="X162" s="333"/>
      <c r="Y162" s="250"/>
      <c r="Z162" s="251"/>
      <c r="AA162" s="251"/>
      <c r="AB162" s="251"/>
      <c r="AC162" s="251"/>
      <c r="AD162" s="251"/>
      <c r="AE162" s="249"/>
      <c r="AF162" s="286">
        <f t="shared" si="362"/>
        <v>0</v>
      </c>
      <c r="AG162" s="248"/>
      <c r="AH162" s="253"/>
      <c r="AI162" s="249"/>
      <c r="AJ162" s="333"/>
      <c r="AK162" s="250"/>
      <c r="AL162" s="251"/>
      <c r="AM162" s="251"/>
      <c r="AN162" s="251"/>
      <c r="AO162" s="251"/>
      <c r="AP162" s="251"/>
      <c r="AQ162" s="249"/>
      <c r="AR162" s="217"/>
      <c r="AS162" s="107"/>
      <c r="AT162" s="107"/>
      <c r="AU162" s="107"/>
      <c r="AV162" s="107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31"/>
      <c r="B163" s="185"/>
      <c r="C163" s="185">
        <v>545</v>
      </c>
      <c r="D163" s="545" t="s">
        <v>84</v>
      </c>
      <c r="E163" s="545"/>
      <c r="F163" s="545"/>
      <c r="G163" s="546"/>
      <c r="H163" s="28">
        <f t="shared" si="357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360"/>
        <v>0</v>
      </c>
      <c r="U163" s="248"/>
      <c r="V163" s="253"/>
      <c r="W163" s="249"/>
      <c r="X163" s="333"/>
      <c r="Y163" s="250"/>
      <c r="Z163" s="251"/>
      <c r="AA163" s="251"/>
      <c r="AB163" s="251"/>
      <c r="AC163" s="251"/>
      <c r="AD163" s="251"/>
      <c r="AE163" s="249"/>
      <c r="AF163" s="286">
        <f t="shared" si="362"/>
        <v>0</v>
      </c>
      <c r="AG163" s="354"/>
      <c r="AH163" s="355"/>
      <c r="AI163" s="356"/>
      <c r="AJ163" s="334"/>
      <c r="AK163" s="357"/>
      <c r="AL163" s="358"/>
      <c r="AM163" s="358"/>
      <c r="AN163" s="358"/>
      <c r="AO163" s="358"/>
      <c r="AP163" s="358"/>
      <c r="AQ163" s="356"/>
      <c r="AR163" s="217"/>
      <c r="AS163" s="201"/>
      <c r="AT163" s="201"/>
      <c r="AU163" s="201"/>
      <c r="AV163" s="201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14"/>
      <c r="AS164" s="201"/>
      <c r="AT164" s="201"/>
      <c r="AU164" s="201"/>
      <c r="AV164" s="20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9"/>
      <c r="C165" s="229"/>
      <c r="D165" s="229"/>
      <c r="E165" s="88"/>
      <c r="F165" s="62"/>
      <c r="G165" s="270"/>
      <c r="H165" s="221"/>
      <c r="I165" s="289"/>
      <c r="J165" s="289"/>
      <c r="K165" s="289"/>
      <c r="L165" s="289"/>
      <c r="M165" s="92"/>
      <c r="N165" s="62"/>
      <c r="O165" s="62"/>
      <c r="P165" s="93"/>
      <c r="Q165" s="289"/>
      <c r="R165" s="289"/>
      <c r="S165" s="289"/>
      <c r="T165" s="221"/>
      <c r="U165" s="270"/>
      <c r="V165" s="270"/>
      <c r="W165" s="270"/>
      <c r="X165" s="270"/>
      <c r="Y165" s="92"/>
      <c r="Z165" s="62"/>
      <c r="AA165" s="62"/>
      <c r="AF165" s="221" t="s">
        <v>86</v>
      </c>
      <c r="AG165" s="611"/>
      <c r="AH165" s="611"/>
      <c r="AI165" s="611"/>
      <c r="AK165" s="92"/>
      <c r="AN165" s="93" t="s">
        <v>87</v>
      </c>
      <c r="AO165" s="611"/>
      <c r="AP165" s="611"/>
      <c r="AQ165" s="611"/>
      <c r="AR165" s="206"/>
      <c r="AS165" s="224"/>
      <c r="AT165" s="224"/>
      <c r="AU165" s="190"/>
      <c r="AV165" s="190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30"/>
      <c r="E166" s="88"/>
      <c r="G166" s="270"/>
      <c r="H166" s="270"/>
      <c r="I166" s="610"/>
      <c r="J166" s="610"/>
      <c r="K166" s="610"/>
      <c r="L166" s="610"/>
      <c r="M166" s="92"/>
      <c r="P166" s="92"/>
      <c r="Q166" s="610"/>
      <c r="R166" s="610"/>
      <c r="S166" s="610"/>
      <c r="T166" s="270"/>
      <c r="U166" s="610"/>
      <c r="V166" s="610"/>
      <c r="W166" s="610"/>
      <c r="X166" s="610"/>
      <c r="Y166" s="92"/>
      <c r="AF166" s="270"/>
      <c r="AG166" s="612" t="s">
        <v>298</v>
      </c>
      <c r="AH166" s="612"/>
      <c r="AI166" s="612"/>
      <c r="AK166" s="92"/>
      <c r="AN166" s="92"/>
      <c r="AO166" s="612" t="s">
        <v>299</v>
      </c>
      <c r="AP166" s="612"/>
      <c r="AQ166" s="612"/>
      <c r="AR166" s="189"/>
      <c r="AS166" s="202"/>
      <c r="AT166" s="202"/>
      <c r="AU166" s="201"/>
      <c r="AV166" s="20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3">
      <c r="A167" s="574" t="s">
        <v>64</v>
      </c>
      <c r="B167" s="574"/>
      <c r="C167" s="574"/>
      <c r="D167" s="608"/>
      <c r="E167" s="608"/>
      <c r="F167" s="608"/>
      <c r="G167" s="609"/>
      <c r="H167" s="15">
        <f>SUM(I167:S167)</f>
        <v>0</v>
      </c>
      <c r="I167" s="47">
        <f t="shared" ref="I167:AQ167" si="376">I168</f>
        <v>0</v>
      </c>
      <c r="J167" s="314">
        <f t="shared" si="376"/>
        <v>0</v>
      </c>
      <c r="K167" s="48">
        <f t="shared" si="376"/>
        <v>0</v>
      </c>
      <c r="L167" s="48">
        <f t="shared" si="376"/>
        <v>0</v>
      </c>
      <c r="M167" s="48">
        <f t="shared" si="376"/>
        <v>0</v>
      </c>
      <c r="N167" s="48">
        <f t="shared" si="376"/>
        <v>0</v>
      </c>
      <c r="O167" s="335">
        <f t="shared" si="376"/>
        <v>0</v>
      </c>
      <c r="P167" s="223"/>
      <c r="Q167" s="223"/>
      <c r="R167" s="223"/>
      <c r="S167" s="223"/>
      <c r="T167" s="15">
        <f>SUM(U167:AE167)</f>
        <v>0</v>
      </c>
      <c r="U167" s="47"/>
      <c r="V167" s="314"/>
      <c r="W167" s="225"/>
      <c r="X167" s="225"/>
      <c r="Y167" s="225"/>
      <c r="Z167" s="225"/>
      <c r="AA167" s="225"/>
      <c r="AB167" s="225"/>
      <c r="AC167" s="225"/>
      <c r="AD167" s="225"/>
      <c r="AE167" s="226"/>
      <c r="AF167" s="227">
        <f>SUM(AG167:AQ167)</f>
        <v>0</v>
      </c>
      <c r="AG167" s="228"/>
      <c r="AH167" s="320"/>
      <c r="AI167" s="225">
        <f t="shared" si="376"/>
        <v>0</v>
      </c>
      <c r="AJ167" s="225">
        <f t="shared" si="376"/>
        <v>0</v>
      </c>
      <c r="AK167" s="225">
        <f t="shared" si="376"/>
        <v>0</v>
      </c>
      <c r="AL167" s="225">
        <f t="shared" si="376"/>
        <v>0</v>
      </c>
      <c r="AM167" s="225">
        <f t="shared" si="376"/>
        <v>0</v>
      </c>
      <c r="AN167" s="225">
        <f t="shared" si="376"/>
        <v>0</v>
      </c>
      <c r="AO167" s="225">
        <f t="shared" si="376"/>
        <v>0</v>
      </c>
      <c r="AP167" s="225">
        <f t="shared" si="376"/>
        <v>0</v>
      </c>
      <c r="AQ167" s="226">
        <f t="shared" si="376"/>
        <v>0</v>
      </c>
      <c r="AR167" s="189"/>
      <c r="AS167" s="202"/>
      <c r="AT167" s="202"/>
      <c r="AU167" s="201"/>
      <c r="AV167" s="201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</row>
    <row r="168" spans="1:136" s="18" customFormat="1" ht="28.5" hidden="1" customHeight="1" x14ac:dyDescent="0.3">
      <c r="A168" s="575" t="s">
        <v>65</v>
      </c>
      <c r="B168" s="575"/>
      <c r="C168" s="575"/>
      <c r="D168" s="576"/>
      <c r="E168" s="576"/>
      <c r="F168" s="576"/>
      <c r="G168" s="577"/>
      <c r="H168" s="17">
        <f t="shared" ref="H168:H184" si="377">SUM(I168:S168)</f>
        <v>0</v>
      </c>
      <c r="I168" s="49">
        <f>I169+I181</f>
        <v>0</v>
      </c>
      <c r="J168" s="315">
        <f>J169+J181</f>
        <v>0</v>
      </c>
      <c r="K168" s="50">
        <f t="shared" ref="K168:N168" si="378">K169+K181</f>
        <v>0</v>
      </c>
      <c r="L168" s="50">
        <f t="shared" si="378"/>
        <v>0</v>
      </c>
      <c r="M168" s="50">
        <f t="shared" si="378"/>
        <v>0</v>
      </c>
      <c r="N168" s="50">
        <f t="shared" si="378"/>
        <v>0</v>
      </c>
      <c r="O168" s="336">
        <f t="shared" ref="O168" si="379">O169+O181</f>
        <v>0</v>
      </c>
      <c r="P168" s="223"/>
      <c r="Q168" s="223"/>
      <c r="R168" s="223"/>
      <c r="S168" s="223"/>
      <c r="T168" s="17">
        <f t="shared" ref="T168:T184" si="380">SUM(U168:AE168)</f>
        <v>0</v>
      </c>
      <c r="U168" s="49"/>
      <c r="V168" s="315"/>
      <c r="W168" s="50"/>
      <c r="X168" s="50"/>
      <c r="Y168" s="50"/>
      <c r="Z168" s="50"/>
      <c r="AA168" s="50"/>
      <c r="AB168" s="50"/>
      <c r="AC168" s="50"/>
      <c r="AD168" s="50"/>
      <c r="AE168" s="51"/>
      <c r="AF168" s="110">
        <f t="shared" ref="AF168:AF184" si="381">SUM(AG168:AQ168)</f>
        <v>0</v>
      </c>
      <c r="AG168" s="49"/>
      <c r="AH168" s="315"/>
      <c r="AI168" s="50">
        <f t="shared" ref="AI168:AQ168" si="382">AI169+AI181</f>
        <v>0</v>
      </c>
      <c r="AJ168" s="50">
        <f t="shared" si="382"/>
        <v>0</v>
      </c>
      <c r="AK168" s="50">
        <f t="shared" si="382"/>
        <v>0</v>
      </c>
      <c r="AL168" s="50">
        <f t="shared" si="382"/>
        <v>0</v>
      </c>
      <c r="AM168" s="50">
        <f t="shared" ref="AM168" si="383">AM169+AM181</f>
        <v>0</v>
      </c>
      <c r="AN168" s="50">
        <f t="shared" si="382"/>
        <v>0</v>
      </c>
      <c r="AO168" s="50">
        <f t="shared" si="382"/>
        <v>0</v>
      </c>
      <c r="AP168" s="50">
        <f t="shared" si="382"/>
        <v>0</v>
      </c>
      <c r="AQ168" s="51">
        <f t="shared" si="382"/>
        <v>0</v>
      </c>
      <c r="AR168" s="189"/>
      <c r="AS168" s="129"/>
      <c r="AT168" s="129"/>
      <c r="AU168" s="129"/>
      <c r="AV168" s="12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</row>
    <row r="169" spans="1:136" s="18" customFormat="1" ht="15.75" hidden="1" customHeight="1" x14ac:dyDescent="0.3">
      <c r="A169" s="114">
        <v>3</v>
      </c>
      <c r="C169" s="37"/>
      <c r="D169" s="560" t="s">
        <v>16</v>
      </c>
      <c r="E169" s="560"/>
      <c r="F169" s="560"/>
      <c r="G169" s="561"/>
      <c r="H169" s="19">
        <f t="shared" si="377"/>
        <v>0</v>
      </c>
      <c r="I169" s="52">
        <f>I170+I174+I179</f>
        <v>0</v>
      </c>
      <c r="J169" s="316">
        <f>J170+J174+J179</f>
        <v>0</v>
      </c>
      <c r="K169" s="53">
        <f t="shared" ref="K169:N169" si="384">K170+K174+K179</f>
        <v>0</v>
      </c>
      <c r="L169" s="53">
        <f t="shared" si="384"/>
        <v>0</v>
      </c>
      <c r="M169" s="53">
        <f t="shared" si="384"/>
        <v>0</v>
      </c>
      <c r="N169" s="53">
        <f t="shared" si="384"/>
        <v>0</v>
      </c>
      <c r="O169" s="337">
        <f t="shared" ref="O169" si="385">O170+O174+O179</f>
        <v>0</v>
      </c>
      <c r="P169" s="223"/>
      <c r="Q169" s="223"/>
      <c r="R169" s="223"/>
      <c r="S169" s="223"/>
      <c r="T169" s="19">
        <f t="shared" si="380"/>
        <v>0</v>
      </c>
      <c r="U169" s="52"/>
      <c r="V169" s="316"/>
      <c r="W169" s="53"/>
      <c r="X169" s="53"/>
      <c r="Y169" s="53"/>
      <c r="Z169" s="53"/>
      <c r="AA169" s="53"/>
      <c r="AB169" s="53"/>
      <c r="AC169" s="53"/>
      <c r="AD169" s="53"/>
      <c r="AE169" s="54"/>
      <c r="AF169" s="111">
        <f t="shared" si="381"/>
        <v>0</v>
      </c>
      <c r="AG169" s="52"/>
      <c r="AH169" s="316"/>
      <c r="AI169" s="53">
        <f t="shared" ref="AI169:AQ169" si="386">AI170+AI174+AI179</f>
        <v>0</v>
      </c>
      <c r="AJ169" s="53">
        <f t="shared" si="386"/>
        <v>0</v>
      </c>
      <c r="AK169" s="53">
        <f t="shared" si="386"/>
        <v>0</v>
      </c>
      <c r="AL169" s="53">
        <f t="shared" si="386"/>
        <v>0</v>
      </c>
      <c r="AM169" s="53">
        <f t="shared" ref="AM169" si="387">AM170+AM174+AM179</f>
        <v>0</v>
      </c>
      <c r="AN169" s="53">
        <f t="shared" si="386"/>
        <v>0</v>
      </c>
      <c r="AO169" s="53">
        <f t="shared" si="386"/>
        <v>0</v>
      </c>
      <c r="AP169" s="53">
        <f t="shared" si="386"/>
        <v>0</v>
      </c>
      <c r="AQ169" s="54">
        <f t="shared" si="386"/>
        <v>0</v>
      </c>
      <c r="AR169" s="189"/>
      <c r="AS169" s="108"/>
      <c r="AT169" s="108"/>
      <c r="AU169" s="108"/>
      <c r="AV169" s="108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  <c r="EF169" s="208"/>
    </row>
    <row r="170" spans="1:136" s="21" customFormat="1" ht="15.75" hidden="1" customHeight="1" x14ac:dyDescent="0.3">
      <c r="A170" s="562">
        <v>31</v>
      </c>
      <c r="B170" s="562"/>
      <c r="C170" s="35"/>
      <c r="D170" s="570" t="s">
        <v>0</v>
      </c>
      <c r="E170" s="570"/>
      <c r="F170" s="570"/>
      <c r="G170" s="561"/>
      <c r="H170" s="19">
        <f t="shared" si="377"/>
        <v>0</v>
      </c>
      <c r="I170" s="52">
        <f>SUM(I171:I173)</f>
        <v>0</v>
      </c>
      <c r="J170" s="316">
        <f>SUM(J171:J173)</f>
        <v>0</v>
      </c>
      <c r="K170" s="53">
        <f t="shared" ref="K170:N170" si="388">SUM(K171:K173)</f>
        <v>0</v>
      </c>
      <c r="L170" s="53">
        <f t="shared" si="388"/>
        <v>0</v>
      </c>
      <c r="M170" s="53">
        <f t="shared" si="388"/>
        <v>0</v>
      </c>
      <c r="N170" s="53">
        <f t="shared" si="388"/>
        <v>0</v>
      </c>
      <c r="O170" s="337">
        <f t="shared" ref="O170" si="389">SUM(O171:O173)</f>
        <v>0</v>
      </c>
      <c r="P170" s="223"/>
      <c r="Q170" s="223"/>
      <c r="R170" s="223"/>
      <c r="S170" s="223"/>
      <c r="T170" s="19">
        <f t="shared" si="380"/>
        <v>0</v>
      </c>
      <c r="U170" s="52"/>
      <c r="V170" s="316"/>
      <c r="W170" s="53"/>
      <c r="X170" s="53"/>
      <c r="Y170" s="53"/>
      <c r="Z170" s="53"/>
      <c r="AA170" s="53"/>
      <c r="AB170" s="53"/>
      <c r="AC170" s="53"/>
      <c r="AD170" s="53"/>
      <c r="AE170" s="54"/>
      <c r="AF170" s="111">
        <f t="shared" si="381"/>
        <v>0</v>
      </c>
      <c r="AG170" s="52"/>
      <c r="AH170" s="316"/>
      <c r="AI170" s="53">
        <f t="shared" ref="AI170:AQ170" si="390">SUM(AI171:AI173)</f>
        <v>0</v>
      </c>
      <c r="AJ170" s="53">
        <f t="shared" si="390"/>
        <v>0</v>
      </c>
      <c r="AK170" s="53">
        <f t="shared" si="390"/>
        <v>0</v>
      </c>
      <c r="AL170" s="53">
        <f t="shared" si="390"/>
        <v>0</v>
      </c>
      <c r="AM170" s="53">
        <f t="shared" ref="AM170" si="391">SUM(AM171:AM173)</f>
        <v>0</v>
      </c>
      <c r="AN170" s="53">
        <f t="shared" si="390"/>
        <v>0</v>
      </c>
      <c r="AO170" s="53">
        <f t="shared" si="390"/>
        <v>0</v>
      </c>
      <c r="AP170" s="53">
        <f t="shared" si="390"/>
        <v>0</v>
      </c>
      <c r="AQ170" s="54">
        <f t="shared" si="390"/>
        <v>0</v>
      </c>
      <c r="AR170" s="189"/>
      <c r="AS170" s="108"/>
      <c r="AT170" s="108"/>
      <c r="AU170" s="108"/>
      <c r="AV170" s="108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</row>
    <row r="171" spans="1:136" s="24" customFormat="1" ht="15.75" hidden="1" customHeight="1" x14ac:dyDescent="0.3">
      <c r="A171" s="563">
        <v>311</v>
      </c>
      <c r="B171" s="563"/>
      <c r="C171" s="563"/>
      <c r="D171" s="564" t="s">
        <v>1</v>
      </c>
      <c r="E171" s="564"/>
      <c r="F171" s="564"/>
      <c r="G171" s="565"/>
      <c r="H171" s="22">
        <f t="shared" si="377"/>
        <v>0</v>
      </c>
      <c r="I171" s="55"/>
      <c r="J171" s="317"/>
      <c r="K171" s="56"/>
      <c r="L171" s="56"/>
      <c r="M171" s="56"/>
      <c r="N171" s="56"/>
      <c r="O171" s="338"/>
      <c r="P171" s="223"/>
      <c r="Q171" s="223"/>
      <c r="R171" s="223"/>
      <c r="S171" s="223"/>
      <c r="T171" s="23">
        <f t="shared" si="380"/>
        <v>0</v>
      </c>
      <c r="U171" s="55"/>
      <c r="V171" s="317"/>
      <c r="W171" s="56"/>
      <c r="X171" s="56"/>
      <c r="Y171" s="56"/>
      <c r="Z171" s="56"/>
      <c r="AA171" s="56"/>
      <c r="AB171" s="56"/>
      <c r="AC171" s="56"/>
      <c r="AD171" s="56"/>
      <c r="AE171" s="57"/>
      <c r="AF171" s="109">
        <f t="shared" si="381"/>
        <v>0</v>
      </c>
      <c r="AG171" s="55"/>
      <c r="AH171" s="317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9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</row>
    <row r="172" spans="1:136" s="24" customFormat="1" ht="15.75" hidden="1" customHeight="1" x14ac:dyDescent="0.3">
      <c r="A172" s="563">
        <v>312</v>
      </c>
      <c r="B172" s="563"/>
      <c r="C172" s="563"/>
      <c r="D172" s="564" t="s">
        <v>2</v>
      </c>
      <c r="E172" s="564"/>
      <c r="F172" s="564"/>
      <c r="G172" s="565"/>
      <c r="H172" s="22">
        <f t="shared" si="377"/>
        <v>0</v>
      </c>
      <c r="I172" s="55"/>
      <c r="J172" s="317"/>
      <c r="K172" s="56"/>
      <c r="L172" s="56"/>
      <c r="M172" s="56"/>
      <c r="N172" s="56"/>
      <c r="O172" s="338"/>
      <c r="P172" s="223"/>
      <c r="Q172" s="223"/>
      <c r="R172" s="223"/>
      <c r="S172" s="223"/>
      <c r="T172" s="23">
        <f t="shared" si="380"/>
        <v>0</v>
      </c>
      <c r="U172" s="55"/>
      <c r="V172" s="317"/>
      <c r="W172" s="56"/>
      <c r="X172" s="56"/>
      <c r="Y172" s="56"/>
      <c r="Z172" s="56"/>
      <c r="AA172" s="56"/>
      <c r="AB172" s="56"/>
      <c r="AC172" s="56"/>
      <c r="AD172" s="56"/>
      <c r="AE172" s="57"/>
      <c r="AF172" s="109">
        <f t="shared" si="381"/>
        <v>0</v>
      </c>
      <c r="AG172" s="55"/>
      <c r="AH172" s="317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9"/>
      <c r="AS172" s="129"/>
      <c r="AT172" s="129"/>
      <c r="AU172" s="129"/>
      <c r="AV172" s="129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</row>
    <row r="173" spans="1:136" s="24" customFormat="1" ht="15.75" hidden="1" customHeight="1" x14ac:dyDescent="0.3">
      <c r="A173" s="563">
        <v>313</v>
      </c>
      <c r="B173" s="563"/>
      <c r="C173" s="563"/>
      <c r="D173" s="564" t="s">
        <v>3</v>
      </c>
      <c r="E173" s="564"/>
      <c r="F173" s="564"/>
      <c r="G173" s="565"/>
      <c r="H173" s="22">
        <f t="shared" si="377"/>
        <v>0</v>
      </c>
      <c r="I173" s="55"/>
      <c r="J173" s="317"/>
      <c r="K173" s="56"/>
      <c r="L173" s="56"/>
      <c r="M173" s="56"/>
      <c r="N173" s="56"/>
      <c r="O173" s="338"/>
      <c r="P173" s="223"/>
      <c r="Q173" s="223"/>
      <c r="R173" s="223"/>
      <c r="S173" s="223"/>
      <c r="T173" s="23">
        <f t="shared" si="380"/>
        <v>0</v>
      </c>
      <c r="U173" s="55"/>
      <c r="V173" s="317"/>
      <c r="W173" s="56"/>
      <c r="X173" s="56"/>
      <c r="Y173" s="56"/>
      <c r="Z173" s="56"/>
      <c r="AA173" s="56"/>
      <c r="AB173" s="56"/>
      <c r="AC173" s="56"/>
      <c r="AD173" s="56"/>
      <c r="AE173" s="57"/>
      <c r="AF173" s="109">
        <f t="shared" si="381"/>
        <v>0</v>
      </c>
      <c r="AG173" s="55"/>
      <c r="AH173" s="317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9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</row>
    <row r="174" spans="1:136" s="21" customFormat="1" ht="15.75" hidden="1" customHeight="1" x14ac:dyDescent="0.3">
      <c r="A174" s="562">
        <v>32</v>
      </c>
      <c r="B174" s="562"/>
      <c r="C174" s="35"/>
      <c r="D174" s="570" t="s">
        <v>4</v>
      </c>
      <c r="E174" s="570"/>
      <c r="F174" s="570"/>
      <c r="G174" s="561"/>
      <c r="H174" s="19">
        <f t="shared" si="377"/>
        <v>0</v>
      </c>
      <c r="I174" s="52">
        <f>SUM(I175:I178)</f>
        <v>0</v>
      </c>
      <c r="J174" s="316">
        <f>SUM(J175:J178)</f>
        <v>0</v>
      </c>
      <c r="K174" s="53">
        <f t="shared" ref="K174:N174" si="392">SUM(K175:K178)</f>
        <v>0</v>
      </c>
      <c r="L174" s="53">
        <f t="shared" si="392"/>
        <v>0</v>
      </c>
      <c r="M174" s="53">
        <f t="shared" si="392"/>
        <v>0</v>
      </c>
      <c r="N174" s="53">
        <f t="shared" si="392"/>
        <v>0</v>
      </c>
      <c r="O174" s="337">
        <f t="shared" ref="O174" si="393">SUM(O175:O178)</f>
        <v>0</v>
      </c>
      <c r="P174" s="223"/>
      <c r="Q174" s="223"/>
      <c r="R174" s="223"/>
      <c r="S174" s="223"/>
      <c r="T174" s="19">
        <f t="shared" si="380"/>
        <v>0</v>
      </c>
      <c r="U174" s="52"/>
      <c r="V174" s="316"/>
      <c r="W174" s="53"/>
      <c r="X174" s="53"/>
      <c r="Y174" s="53"/>
      <c r="Z174" s="53"/>
      <c r="AA174" s="53"/>
      <c r="AB174" s="53"/>
      <c r="AC174" s="53"/>
      <c r="AD174" s="53"/>
      <c r="AE174" s="54"/>
      <c r="AF174" s="111">
        <f t="shared" si="381"/>
        <v>0</v>
      </c>
      <c r="AG174" s="52"/>
      <c r="AH174" s="316"/>
      <c r="AI174" s="53">
        <f t="shared" ref="AI174:AQ174" si="394">SUM(AI175:AI178)</f>
        <v>0</v>
      </c>
      <c r="AJ174" s="53">
        <f t="shared" si="394"/>
        <v>0</v>
      </c>
      <c r="AK174" s="53">
        <f t="shared" si="394"/>
        <v>0</v>
      </c>
      <c r="AL174" s="53">
        <f t="shared" si="394"/>
        <v>0</v>
      </c>
      <c r="AM174" s="53">
        <f t="shared" ref="AM174" si="395">SUM(AM175:AM178)</f>
        <v>0</v>
      </c>
      <c r="AN174" s="53">
        <f t="shared" si="394"/>
        <v>0</v>
      </c>
      <c r="AO174" s="53">
        <f t="shared" si="394"/>
        <v>0</v>
      </c>
      <c r="AP174" s="53">
        <f t="shared" si="394"/>
        <v>0</v>
      </c>
      <c r="AQ174" s="54">
        <f t="shared" si="394"/>
        <v>0</v>
      </c>
      <c r="AR174" s="189"/>
      <c r="AS174" s="108"/>
      <c r="AT174" s="108"/>
      <c r="AU174" s="108"/>
      <c r="AV174" s="108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</row>
    <row r="175" spans="1:136" s="24" customFormat="1" ht="15.75" hidden="1" customHeight="1" x14ac:dyDescent="0.3">
      <c r="A175" s="563">
        <v>321</v>
      </c>
      <c r="B175" s="563"/>
      <c r="C175" s="563"/>
      <c r="D175" s="564" t="s">
        <v>5</v>
      </c>
      <c r="E175" s="564"/>
      <c r="F175" s="564"/>
      <c r="G175" s="565"/>
      <c r="H175" s="22">
        <f t="shared" si="377"/>
        <v>0</v>
      </c>
      <c r="I175" s="55"/>
      <c r="J175" s="317"/>
      <c r="K175" s="56"/>
      <c r="L175" s="56"/>
      <c r="M175" s="56"/>
      <c r="N175" s="56"/>
      <c r="O175" s="338"/>
      <c r="P175" s="223"/>
      <c r="Q175" s="223"/>
      <c r="R175" s="223"/>
      <c r="S175" s="223"/>
      <c r="T175" s="23">
        <f t="shared" si="380"/>
        <v>0</v>
      </c>
      <c r="U175" s="55"/>
      <c r="V175" s="317"/>
      <c r="W175" s="56"/>
      <c r="X175" s="56"/>
      <c r="Y175" s="56"/>
      <c r="Z175" s="56"/>
      <c r="AA175" s="56"/>
      <c r="AB175" s="56"/>
      <c r="AC175" s="56"/>
      <c r="AD175" s="56"/>
      <c r="AE175" s="57"/>
      <c r="AF175" s="109">
        <f t="shared" si="381"/>
        <v>0</v>
      </c>
      <c r="AG175" s="55"/>
      <c r="AH175" s="317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9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</row>
    <row r="176" spans="1:136" s="24" customFormat="1" ht="15.75" hidden="1" customHeight="1" x14ac:dyDescent="0.3">
      <c r="A176" s="563">
        <v>322</v>
      </c>
      <c r="B176" s="563"/>
      <c r="C176" s="563"/>
      <c r="D176" s="564" t="s">
        <v>6</v>
      </c>
      <c r="E176" s="564"/>
      <c r="F176" s="564"/>
      <c r="G176" s="565"/>
      <c r="H176" s="22">
        <f t="shared" si="377"/>
        <v>0</v>
      </c>
      <c r="I176" s="55"/>
      <c r="J176" s="317"/>
      <c r="K176" s="56"/>
      <c r="L176" s="56"/>
      <c r="M176" s="56"/>
      <c r="N176" s="56"/>
      <c r="O176" s="338"/>
      <c r="P176" s="223"/>
      <c r="Q176" s="223"/>
      <c r="R176" s="223"/>
      <c r="S176" s="223"/>
      <c r="T176" s="23">
        <f t="shared" si="380"/>
        <v>0</v>
      </c>
      <c r="U176" s="55"/>
      <c r="V176" s="317"/>
      <c r="W176" s="56"/>
      <c r="X176" s="56"/>
      <c r="Y176" s="56"/>
      <c r="Z176" s="56"/>
      <c r="AA176" s="56"/>
      <c r="AB176" s="56"/>
      <c r="AC176" s="56"/>
      <c r="AD176" s="56"/>
      <c r="AE176" s="57"/>
      <c r="AF176" s="109">
        <f t="shared" si="381"/>
        <v>0</v>
      </c>
      <c r="AG176" s="55"/>
      <c r="AH176" s="317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9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</row>
    <row r="177" spans="1:136" s="24" customFormat="1" ht="15.75" hidden="1" customHeight="1" x14ac:dyDescent="0.3">
      <c r="A177" s="563">
        <v>323</v>
      </c>
      <c r="B177" s="563"/>
      <c r="C177" s="563"/>
      <c r="D177" s="564" t="s">
        <v>7</v>
      </c>
      <c r="E177" s="564"/>
      <c r="F177" s="564"/>
      <c r="G177" s="565"/>
      <c r="H177" s="22">
        <f t="shared" si="377"/>
        <v>0</v>
      </c>
      <c r="I177" s="55"/>
      <c r="J177" s="317"/>
      <c r="K177" s="56"/>
      <c r="L177" s="56"/>
      <c r="M177" s="56"/>
      <c r="N177" s="56"/>
      <c r="O177" s="338"/>
      <c r="P177" s="223"/>
      <c r="Q177" s="223"/>
      <c r="R177" s="223"/>
      <c r="S177" s="223"/>
      <c r="T177" s="23">
        <f t="shared" si="380"/>
        <v>0</v>
      </c>
      <c r="U177" s="55"/>
      <c r="V177" s="317"/>
      <c r="W177" s="56"/>
      <c r="X177" s="56"/>
      <c r="Y177" s="56"/>
      <c r="Z177" s="56"/>
      <c r="AA177" s="56"/>
      <c r="AB177" s="56"/>
      <c r="AC177" s="56"/>
      <c r="AD177" s="56"/>
      <c r="AE177" s="57"/>
      <c r="AF177" s="109">
        <f t="shared" si="381"/>
        <v>0</v>
      </c>
      <c r="AG177" s="55"/>
      <c r="AH177" s="317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9"/>
      <c r="AS177" s="129"/>
      <c r="AT177" s="129"/>
      <c r="AU177" s="129"/>
      <c r="AV177" s="129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</row>
    <row r="178" spans="1:136" s="24" customFormat="1" ht="15.75" hidden="1" customHeight="1" x14ac:dyDescent="0.3">
      <c r="A178" s="563">
        <v>329</v>
      </c>
      <c r="B178" s="563"/>
      <c r="C178" s="563"/>
      <c r="D178" s="564" t="s">
        <v>8</v>
      </c>
      <c r="E178" s="564"/>
      <c r="F178" s="564"/>
      <c r="G178" s="565"/>
      <c r="H178" s="22">
        <f t="shared" si="377"/>
        <v>0</v>
      </c>
      <c r="I178" s="55"/>
      <c r="J178" s="317"/>
      <c r="K178" s="56"/>
      <c r="L178" s="56"/>
      <c r="M178" s="56"/>
      <c r="N178" s="56"/>
      <c r="O178" s="338"/>
      <c r="P178" s="223"/>
      <c r="Q178" s="223"/>
      <c r="R178" s="223"/>
      <c r="S178" s="223"/>
      <c r="T178" s="23">
        <f t="shared" si="380"/>
        <v>0</v>
      </c>
      <c r="U178" s="55"/>
      <c r="V178" s="317"/>
      <c r="W178" s="56"/>
      <c r="X178" s="56"/>
      <c r="Y178" s="56"/>
      <c r="Z178" s="56"/>
      <c r="AA178" s="56"/>
      <c r="AB178" s="56"/>
      <c r="AC178" s="56"/>
      <c r="AD178" s="56"/>
      <c r="AE178" s="57"/>
      <c r="AF178" s="109">
        <f t="shared" si="381"/>
        <v>0</v>
      </c>
      <c r="AG178" s="55"/>
      <c r="AH178" s="317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9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</row>
    <row r="179" spans="1:136" s="21" customFormat="1" ht="15.75" hidden="1" customHeight="1" x14ac:dyDescent="0.3">
      <c r="A179" s="562">
        <v>34</v>
      </c>
      <c r="B179" s="562"/>
      <c r="C179" s="35"/>
      <c r="D179" s="570" t="s">
        <v>9</v>
      </c>
      <c r="E179" s="570"/>
      <c r="F179" s="570"/>
      <c r="G179" s="561"/>
      <c r="H179" s="19">
        <f t="shared" si="377"/>
        <v>0</v>
      </c>
      <c r="I179" s="52">
        <f>I180</f>
        <v>0</v>
      </c>
      <c r="J179" s="316">
        <f>J180</f>
        <v>0</v>
      </c>
      <c r="K179" s="53">
        <f t="shared" ref="K179:AQ179" si="396">K180</f>
        <v>0</v>
      </c>
      <c r="L179" s="53">
        <f t="shared" si="396"/>
        <v>0</v>
      </c>
      <c r="M179" s="53">
        <f t="shared" si="396"/>
        <v>0</v>
      </c>
      <c r="N179" s="53">
        <f t="shared" si="396"/>
        <v>0</v>
      </c>
      <c r="O179" s="337">
        <f t="shared" si="396"/>
        <v>0</v>
      </c>
      <c r="P179" s="223"/>
      <c r="Q179" s="223"/>
      <c r="R179" s="223"/>
      <c r="S179" s="223"/>
      <c r="T179" s="19">
        <f t="shared" si="380"/>
        <v>0</v>
      </c>
      <c r="U179" s="52"/>
      <c r="V179" s="316"/>
      <c r="W179" s="53"/>
      <c r="X179" s="53"/>
      <c r="Y179" s="53"/>
      <c r="Z179" s="53"/>
      <c r="AA179" s="53"/>
      <c r="AB179" s="53"/>
      <c r="AC179" s="53"/>
      <c r="AD179" s="53"/>
      <c r="AE179" s="54"/>
      <c r="AF179" s="111">
        <f t="shared" si="381"/>
        <v>0</v>
      </c>
      <c r="AG179" s="52"/>
      <c r="AH179" s="316"/>
      <c r="AI179" s="53">
        <f t="shared" si="396"/>
        <v>0</v>
      </c>
      <c r="AJ179" s="53">
        <f t="shared" si="396"/>
        <v>0</v>
      </c>
      <c r="AK179" s="53">
        <f t="shared" si="396"/>
        <v>0</v>
      </c>
      <c r="AL179" s="53">
        <f t="shared" si="396"/>
        <v>0</v>
      </c>
      <c r="AM179" s="53">
        <f t="shared" si="396"/>
        <v>0</v>
      </c>
      <c r="AN179" s="53">
        <f t="shared" si="396"/>
        <v>0</v>
      </c>
      <c r="AO179" s="53">
        <f t="shared" si="396"/>
        <v>0</v>
      </c>
      <c r="AP179" s="53">
        <f t="shared" si="396"/>
        <v>0</v>
      </c>
      <c r="AQ179" s="54">
        <f t="shared" si="396"/>
        <v>0</v>
      </c>
      <c r="AR179" s="189"/>
      <c r="AS179" s="202"/>
      <c r="AT179" s="202"/>
      <c r="AU179" s="201"/>
      <c r="AV179" s="201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</row>
    <row r="180" spans="1:136" s="24" customFormat="1" ht="15.75" hidden="1" customHeight="1" x14ac:dyDescent="0.3">
      <c r="A180" s="563">
        <v>343</v>
      </c>
      <c r="B180" s="563"/>
      <c r="C180" s="563"/>
      <c r="D180" s="564" t="s">
        <v>10</v>
      </c>
      <c r="E180" s="564"/>
      <c r="F180" s="564"/>
      <c r="G180" s="565"/>
      <c r="H180" s="22">
        <f t="shared" si="377"/>
        <v>0</v>
      </c>
      <c r="I180" s="55"/>
      <c r="J180" s="317"/>
      <c r="K180" s="56"/>
      <c r="L180" s="56"/>
      <c r="M180" s="56"/>
      <c r="N180" s="56"/>
      <c r="O180" s="338"/>
      <c r="P180" s="223"/>
      <c r="Q180" s="223"/>
      <c r="R180" s="223"/>
      <c r="S180" s="223"/>
      <c r="T180" s="23">
        <f t="shared" si="380"/>
        <v>0</v>
      </c>
      <c r="U180" s="55"/>
      <c r="V180" s="317"/>
      <c r="W180" s="56"/>
      <c r="X180" s="56"/>
      <c r="Y180" s="56"/>
      <c r="Z180" s="56"/>
      <c r="AA180" s="56"/>
      <c r="AB180" s="56"/>
      <c r="AC180" s="56"/>
      <c r="AD180" s="56"/>
      <c r="AE180" s="57"/>
      <c r="AF180" s="109">
        <f t="shared" si="381"/>
        <v>0</v>
      </c>
      <c r="AG180" s="55"/>
      <c r="AH180" s="317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9"/>
      <c r="AS180" s="129"/>
      <c r="AT180" s="129"/>
      <c r="AU180" s="129"/>
      <c r="AV180" s="129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</row>
    <row r="181" spans="1:136" s="18" customFormat="1" ht="15.75" hidden="1" customHeight="1" x14ac:dyDescent="0.3">
      <c r="A181" s="44">
        <v>4</v>
      </c>
      <c r="B181" s="38"/>
      <c r="C181" s="38"/>
      <c r="D181" s="560" t="s">
        <v>17</v>
      </c>
      <c r="E181" s="560"/>
      <c r="F181" s="560"/>
      <c r="G181" s="561"/>
      <c r="H181" s="19">
        <f t="shared" si="377"/>
        <v>0</v>
      </c>
      <c r="I181" s="52">
        <f>I182</f>
        <v>0</v>
      </c>
      <c r="J181" s="316">
        <f>J182</f>
        <v>0</v>
      </c>
      <c r="K181" s="53">
        <f t="shared" ref="K181:AQ181" si="397">K182</f>
        <v>0</v>
      </c>
      <c r="L181" s="53">
        <f t="shared" si="397"/>
        <v>0</v>
      </c>
      <c r="M181" s="53">
        <f t="shared" si="397"/>
        <v>0</v>
      </c>
      <c r="N181" s="53">
        <f t="shared" si="397"/>
        <v>0</v>
      </c>
      <c r="O181" s="337">
        <f t="shared" si="397"/>
        <v>0</v>
      </c>
      <c r="P181" s="223"/>
      <c r="Q181" s="223"/>
      <c r="R181" s="223"/>
      <c r="S181" s="223"/>
      <c r="T181" s="19">
        <f t="shared" si="380"/>
        <v>0</v>
      </c>
      <c r="U181" s="52"/>
      <c r="V181" s="316"/>
      <c r="W181" s="53"/>
      <c r="X181" s="53"/>
      <c r="Y181" s="53"/>
      <c r="Z181" s="53"/>
      <c r="AA181" s="53"/>
      <c r="AB181" s="53"/>
      <c r="AC181" s="53"/>
      <c r="AD181" s="53"/>
      <c r="AE181" s="54"/>
      <c r="AF181" s="111">
        <f t="shared" si="381"/>
        <v>0</v>
      </c>
      <c r="AG181" s="52"/>
      <c r="AH181" s="316"/>
      <c r="AI181" s="53">
        <f t="shared" si="397"/>
        <v>0</v>
      </c>
      <c r="AJ181" s="53">
        <f t="shared" si="397"/>
        <v>0</v>
      </c>
      <c r="AK181" s="53">
        <f t="shared" si="397"/>
        <v>0</v>
      </c>
      <c r="AL181" s="53">
        <f t="shared" si="397"/>
        <v>0</v>
      </c>
      <c r="AM181" s="53">
        <f t="shared" si="397"/>
        <v>0</v>
      </c>
      <c r="AN181" s="53">
        <f t="shared" si="397"/>
        <v>0</v>
      </c>
      <c r="AO181" s="53">
        <f t="shared" si="397"/>
        <v>0</v>
      </c>
      <c r="AP181" s="53">
        <f>AP182</f>
        <v>0</v>
      </c>
      <c r="AQ181" s="54">
        <f t="shared" si="397"/>
        <v>0</v>
      </c>
      <c r="AR181" s="189"/>
      <c r="AS181" s="108"/>
      <c r="AT181" s="108"/>
      <c r="AU181" s="108"/>
      <c r="AV181" s="108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  <c r="EF181" s="208"/>
    </row>
    <row r="182" spans="1:136" s="21" customFormat="1" ht="24.75" hidden="1" customHeight="1" x14ac:dyDescent="0.3">
      <c r="A182" s="562">
        <v>42</v>
      </c>
      <c r="B182" s="562"/>
      <c r="C182" s="44"/>
      <c r="D182" s="570" t="s">
        <v>45</v>
      </c>
      <c r="E182" s="570"/>
      <c r="F182" s="570"/>
      <c r="G182" s="561"/>
      <c r="H182" s="19">
        <f t="shared" si="377"/>
        <v>0</v>
      </c>
      <c r="I182" s="52">
        <f>SUM(I183:I184)</f>
        <v>0</v>
      </c>
      <c r="J182" s="316">
        <f>SUM(J183:J184)</f>
        <v>0</v>
      </c>
      <c r="K182" s="53">
        <f t="shared" ref="K182:N182" si="398">SUM(K183:K184)</f>
        <v>0</v>
      </c>
      <c r="L182" s="53">
        <f t="shared" si="398"/>
        <v>0</v>
      </c>
      <c r="M182" s="53">
        <f t="shared" si="398"/>
        <v>0</v>
      </c>
      <c r="N182" s="53">
        <f t="shared" si="398"/>
        <v>0</v>
      </c>
      <c r="O182" s="337">
        <f t="shared" ref="O182" si="399">SUM(O183:O184)</f>
        <v>0</v>
      </c>
      <c r="P182" s="223"/>
      <c r="Q182" s="223"/>
      <c r="R182" s="223"/>
      <c r="S182" s="223"/>
      <c r="T182" s="19">
        <f t="shared" si="380"/>
        <v>0</v>
      </c>
      <c r="U182" s="52"/>
      <c r="V182" s="316"/>
      <c r="W182" s="53"/>
      <c r="X182" s="53"/>
      <c r="Y182" s="53"/>
      <c r="Z182" s="53"/>
      <c r="AA182" s="53"/>
      <c r="AB182" s="53"/>
      <c r="AC182" s="53"/>
      <c r="AD182" s="53"/>
      <c r="AE182" s="54"/>
      <c r="AF182" s="111">
        <f t="shared" si="381"/>
        <v>0</v>
      </c>
      <c r="AG182" s="52"/>
      <c r="AH182" s="316"/>
      <c r="AI182" s="53">
        <f t="shared" ref="AI182:AQ182" si="400">SUM(AI183:AI184)</f>
        <v>0</v>
      </c>
      <c r="AJ182" s="53">
        <f t="shared" si="400"/>
        <v>0</v>
      </c>
      <c r="AK182" s="53">
        <f t="shared" si="400"/>
        <v>0</v>
      </c>
      <c r="AL182" s="53">
        <f t="shared" si="400"/>
        <v>0</v>
      </c>
      <c r="AM182" s="53">
        <f t="shared" ref="AM182" si="401">SUM(AM183:AM184)</f>
        <v>0</v>
      </c>
      <c r="AN182" s="53">
        <f t="shared" si="400"/>
        <v>0</v>
      </c>
      <c r="AO182" s="53">
        <f t="shared" si="400"/>
        <v>0</v>
      </c>
      <c r="AP182" s="53">
        <f t="shared" si="400"/>
        <v>0</v>
      </c>
      <c r="AQ182" s="54">
        <f t="shared" si="400"/>
        <v>0</v>
      </c>
      <c r="AR182" s="189"/>
      <c r="AS182" s="108"/>
      <c r="AT182" s="108"/>
      <c r="AU182" s="108"/>
      <c r="AV182" s="108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</row>
    <row r="183" spans="1:136" s="24" customFormat="1" ht="15.75" hidden="1" customHeight="1" x14ac:dyDescent="0.3">
      <c r="A183" s="563">
        <v>422</v>
      </c>
      <c r="B183" s="563"/>
      <c r="C183" s="563"/>
      <c r="D183" s="564" t="s">
        <v>11</v>
      </c>
      <c r="E183" s="564"/>
      <c r="F183" s="564"/>
      <c r="G183" s="564"/>
      <c r="H183" s="22">
        <f t="shared" si="377"/>
        <v>0</v>
      </c>
      <c r="I183" s="55"/>
      <c r="J183" s="317"/>
      <c r="K183" s="56"/>
      <c r="L183" s="56"/>
      <c r="M183" s="56"/>
      <c r="N183" s="56"/>
      <c r="O183" s="338"/>
      <c r="P183" s="223"/>
      <c r="Q183" s="223"/>
      <c r="R183" s="223"/>
      <c r="S183" s="223"/>
      <c r="T183" s="23">
        <f t="shared" si="380"/>
        <v>0</v>
      </c>
      <c r="U183" s="55"/>
      <c r="V183" s="317"/>
      <c r="W183" s="56"/>
      <c r="X183" s="56"/>
      <c r="Y183" s="56"/>
      <c r="Z183" s="56"/>
      <c r="AA183" s="56"/>
      <c r="AB183" s="56"/>
      <c r="AC183" s="56"/>
      <c r="AD183" s="56"/>
      <c r="AE183" s="57"/>
      <c r="AF183" s="109">
        <f t="shared" si="381"/>
        <v>0</v>
      </c>
      <c r="AG183" s="55"/>
      <c r="AH183" s="317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9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</row>
    <row r="184" spans="1:136" s="24" customFormat="1" ht="29.25" hidden="1" customHeight="1" x14ac:dyDescent="0.3">
      <c r="A184" s="563">
        <v>424</v>
      </c>
      <c r="B184" s="563"/>
      <c r="C184" s="563"/>
      <c r="D184" s="564" t="s">
        <v>46</v>
      </c>
      <c r="E184" s="564"/>
      <c r="F184" s="564"/>
      <c r="G184" s="564"/>
      <c r="H184" s="22">
        <f t="shared" si="377"/>
        <v>0</v>
      </c>
      <c r="I184" s="55"/>
      <c r="J184" s="317"/>
      <c r="K184" s="56"/>
      <c r="L184" s="56"/>
      <c r="M184" s="56"/>
      <c r="N184" s="56"/>
      <c r="O184" s="338"/>
      <c r="P184" s="223"/>
      <c r="Q184" s="223"/>
      <c r="R184" s="223"/>
      <c r="S184" s="223"/>
      <c r="T184" s="23">
        <f t="shared" si="380"/>
        <v>0</v>
      </c>
      <c r="U184" s="55"/>
      <c r="V184" s="317"/>
      <c r="W184" s="56"/>
      <c r="X184" s="56"/>
      <c r="Y184" s="56"/>
      <c r="Z184" s="56"/>
      <c r="AA184" s="56"/>
      <c r="AB184" s="56"/>
      <c r="AC184" s="56"/>
      <c r="AD184" s="56"/>
      <c r="AE184" s="57"/>
      <c r="AF184" s="109">
        <f t="shared" si="381"/>
        <v>0</v>
      </c>
      <c r="AG184" s="55"/>
      <c r="AH184" s="317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9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</row>
    <row r="185" spans="1:136" s="45" customFormat="1" ht="15.75" hidden="1" customHeight="1" x14ac:dyDescent="0.3">
      <c r="I185" s="58"/>
      <c r="J185" s="58"/>
      <c r="K185" s="58"/>
      <c r="L185" s="58"/>
      <c r="M185" s="58"/>
      <c r="N185" s="58"/>
      <c r="O185" s="58"/>
      <c r="P185" s="223"/>
      <c r="Q185" s="223"/>
      <c r="R185" s="223"/>
      <c r="S185" s="223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11"/>
      <c r="AS185" s="108"/>
      <c r="AT185" s="108"/>
      <c r="AU185" s="108"/>
      <c r="AV185" s="108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3">
      <c r="I186" s="58"/>
      <c r="J186" s="58"/>
      <c r="K186" s="58"/>
      <c r="L186" s="58"/>
      <c r="M186" s="58"/>
      <c r="N186" s="58"/>
      <c r="O186" s="58"/>
      <c r="P186" s="223"/>
      <c r="Q186" s="223"/>
      <c r="R186" s="223"/>
      <c r="S186" s="223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11"/>
      <c r="AS186" s="108"/>
      <c r="AT186" s="108"/>
      <c r="AU186" s="108"/>
      <c r="AV186" s="108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3">
      <c r="A187" s="36"/>
      <c r="B187" s="36"/>
      <c r="C187" s="36"/>
      <c r="D187" s="25"/>
      <c r="E187" s="25"/>
      <c r="F187" s="25"/>
      <c r="G187" s="25"/>
      <c r="H187" s="22"/>
      <c r="I187" s="55"/>
      <c r="J187" s="317"/>
      <c r="K187" s="56"/>
      <c r="L187" s="56"/>
      <c r="M187" s="56"/>
      <c r="N187" s="56"/>
      <c r="O187" s="338"/>
      <c r="P187" s="223"/>
      <c r="Q187" s="223"/>
      <c r="R187" s="223"/>
      <c r="S187" s="223"/>
      <c r="T187" s="23"/>
      <c r="U187" s="55"/>
      <c r="V187" s="317"/>
      <c r="W187" s="56"/>
      <c r="X187" s="56"/>
      <c r="Y187" s="56"/>
      <c r="Z187" s="56"/>
      <c r="AA187" s="56"/>
      <c r="AB187" s="56"/>
      <c r="AC187" s="56"/>
      <c r="AD187" s="56"/>
      <c r="AE187" s="57"/>
      <c r="AF187" s="109"/>
      <c r="AG187" s="55"/>
      <c r="AH187" s="317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9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</row>
    <row r="188" spans="1:136" s="24" customFormat="1" ht="29.25" hidden="1" customHeight="1" x14ac:dyDescent="0.3">
      <c r="A188" s="563"/>
      <c r="B188" s="563"/>
      <c r="C188" s="563"/>
      <c r="D188" s="564"/>
      <c r="E188" s="564"/>
      <c r="F188" s="564"/>
      <c r="G188" s="565"/>
      <c r="H188" s="22"/>
      <c r="I188" s="55"/>
      <c r="J188" s="317"/>
      <c r="K188" s="56"/>
      <c r="L188" s="56"/>
      <c r="M188" s="56"/>
      <c r="N188" s="56"/>
      <c r="O188" s="338"/>
      <c r="P188" s="223"/>
      <c r="Q188" s="223"/>
      <c r="R188" s="223"/>
      <c r="S188" s="223"/>
      <c r="T188" s="23"/>
      <c r="U188" s="55"/>
      <c r="V188" s="317"/>
      <c r="W188" s="56"/>
      <c r="X188" s="56"/>
      <c r="Y188" s="56"/>
      <c r="Z188" s="56"/>
      <c r="AA188" s="56"/>
      <c r="AB188" s="56"/>
      <c r="AC188" s="56"/>
      <c r="AD188" s="56"/>
      <c r="AE188" s="57"/>
      <c r="AF188" s="109"/>
      <c r="AG188" s="55"/>
      <c r="AH188" s="317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9"/>
      <c r="AS188" s="224"/>
      <c r="AT188" s="224"/>
      <c r="AU188" s="190"/>
      <c r="AV188" s="190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</row>
    <row r="189" spans="1:136" s="32" customFormat="1" ht="29.25" hidden="1" customHeight="1" x14ac:dyDescent="0.3">
      <c r="A189" s="26"/>
      <c r="B189" s="26"/>
      <c r="C189" s="26"/>
      <c r="D189" s="27"/>
      <c r="E189" s="27"/>
      <c r="F189" s="27"/>
      <c r="G189" s="27"/>
      <c r="H189" s="28"/>
      <c r="I189" s="29"/>
      <c r="J189" s="318"/>
      <c r="K189" s="30"/>
      <c r="L189" s="30"/>
      <c r="M189" s="30"/>
      <c r="N189" s="30"/>
      <c r="O189" s="92"/>
      <c r="P189" s="223"/>
      <c r="Q189" s="223"/>
      <c r="R189" s="223"/>
      <c r="S189" s="223"/>
      <c r="T189" s="28"/>
      <c r="U189" s="29"/>
      <c r="V189" s="318"/>
      <c r="W189" s="30"/>
      <c r="X189" s="30"/>
      <c r="Y189" s="30"/>
      <c r="Z189" s="30"/>
      <c r="AA189" s="30"/>
      <c r="AB189" s="30"/>
      <c r="AC189" s="30"/>
      <c r="AD189" s="30"/>
      <c r="AE189" s="31"/>
      <c r="AF189" s="112"/>
      <c r="AG189" s="29"/>
      <c r="AH189" s="318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9"/>
      <c r="AS189" s="202"/>
      <c r="AT189" s="202"/>
      <c r="AU189" s="201"/>
      <c r="AV189" s="20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3">
      <c r="A190" s="574"/>
      <c r="B190" s="574"/>
      <c r="C190" s="574"/>
      <c r="D190" s="578"/>
      <c r="E190" s="578"/>
      <c r="F190" s="578"/>
      <c r="G190" s="579"/>
      <c r="H190" s="15">
        <f t="shared" ref="H190:H207" si="402">SUM(I190:S190)</f>
        <v>0</v>
      </c>
      <c r="I190" s="47">
        <f>I191</f>
        <v>0</v>
      </c>
      <c r="J190" s="314">
        <f>J191</f>
        <v>0</v>
      </c>
      <c r="K190" s="48">
        <f t="shared" ref="K190:O190" si="403">K191</f>
        <v>0</v>
      </c>
      <c r="L190" s="48">
        <f t="shared" si="403"/>
        <v>0</v>
      </c>
      <c r="M190" s="48">
        <f t="shared" si="403"/>
        <v>0</v>
      </c>
      <c r="N190" s="48">
        <f t="shared" si="403"/>
        <v>0</v>
      </c>
      <c r="O190" s="335">
        <f t="shared" si="403"/>
        <v>0</v>
      </c>
      <c r="P190" s="223"/>
      <c r="Q190" s="223"/>
      <c r="R190" s="223"/>
      <c r="S190" s="223"/>
      <c r="T190" s="15">
        <f t="shared" ref="T190:T207" si="404">SUM(U190:AE190)</f>
        <v>0</v>
      </c>
      <c r="U190" s="47"/>
      <c r="V190" s="314"/>
      <c r="W190" s="225"/>
      <c r="X190" s="225"/>
      <c r="Y190" s="225"/>
      <c r="Z190" s="225"/>
      <c r="AA190" s="225"/>
      <c r="AB190" s="225"/>
      <c r="AC190" s="225"/>
      <c r="AD190" s="225"/>
      <c r="AE190" s="226"/>
      <c r="AF190" s="227">
        <f t="shared" ref="AF190:AF207" si="405">SUM(AG190:AQ190)</f>
        <v>0</v>
      </c>
      <c r="AG190" s="228"/>
      <c r="AH190" s="320"/>
      <c r="AI190" s="225">
        <f t="shared" ref="AI190:AQ190" si="406">AI191</f>
        <v>0</v>
      </c>
      <c r="AJ190" s="225">
        <f t="shared" si="406"/>
        <v>0</v>
      </c>
      <c r="AK190" s="225">
        <f t="shared" si="406"/>
        <v>0</v>
      </c>
      <c r="AL190" s="225">
        <f t="shared" si="406"/>
        <v>0</v>
      </c>
      <c r="AM190" s="225">
        <f t="shared" si="406"/>
        <v>0</v>
      </c>
      <c r="AN190" s="225">
        <f t="shared" si="406"/>
        <v>0</v>
      </c>
      <c r="AO190" s="225">
        <f t="shared" si="406"/>
        <v>0</v>
      </c>
      <c r="AP190" s="225">
        <f t="shared" si="406"/>
        <v>0</v>
      </c>
      <c r="AQ190" s="226">
        <f t="shared" si="406"/>
        <v>0</v>
      </c>
      <c r="AR190" s="189"/>
      <c r="AS190" s="202"/>
      <c r="AT190" s="202"/>
      <c r="AU190" s="201"/>
      <c r="AV190" s="201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</row>
    <row r="191" spans="1:136" s="18" customFormat="1" ht="28.5" hidden="1" customHeight="1" x14ac:dyDescent="0.3">
      <c r="A191" s="575"/>
      <c r="B191" s="575"/>
      <c r="C191" s="575"/>
      <c r="D191" s="576"/>
      <c r="E191" s="576"/>
      <c r="F191" s="576"/>
      <c r="G191" s="577"/>
      <c r="H191" s="17">
        <f t="shared" si="402"/>
        <v>0</v>
      </c>
      <c r="I191" s="49">
        <f>I192+I204</f>
        <v>0</v>
      </c>
      <c r="J191" s="315">
        <f>J192+J204</f>
        <v>0</v>
      </c>
      <c r="K191" s="50">
        <f t="shared" ref="K191:N191" si="407">K192+K204</f>
        <v>0</v>
      </c>
      <c r="L191" s="50">
        <f t="shared" si="407"/>
        <v>0</v>
      </c>
      <c r="M191" s="50">
        <f t="shared" si="407"/>
        <v>0</v>
      </c>
      <c r="N191" s="50">
        <f t="shared" si="407"/>
        <v>0</v>
      </c>
      <c r="O191" s="336">
        <f t="shared" ref="O191" si="408">O192+O204</f>
        <v>0</v>
      </c>
      <c r="P191" s="223"/>
      <c r="Q191" s="223"/>
      <c r="R191" s="223"/>
      <c r="S191" s="223"/>
      <c r="T191" s="17">
        <f t="shared" si="404"/>
        <v>0</v>
      </c>
      <c r="U191" s="49"/>
      <c r="V191" s="315"/>
      <c r="W191" s="50"/>
      <c r="X191" s="50"/>
      <c r="Y191" s="50"/>
      <c r="Z191" s="50"/>
      <c r="AA191" s="50"/>
      <c r="AB191" s="50"/>
      <c r="AC191" s="50"/>
      <c r="AD191" s="50"/>
      <c r="AE191" s="51"/>
      <c r="AF191" s="110">
        <f t="shared" si="405"/>
        <v>0</v>
      </c>
      <c r="AG191" s="49"/>
      <c r="AH191" s="315"/>
      <c r="AI191" s="50">
        <f t="shared" ref="AI191:AQ191" si="409">AI192+AI204</f>
        <v>0</v>
      </c>
      <c r="AJ191" s="50">
        <f t="shared" si="409"/>
        <v>0</v>
      </c>
      <c r="AK191" s="50">
        <f t="shared" si="409"/>
        <v>0</v>
      </c>
      <c r="AL191" s="50">
        <f t="shared" si="409"/>
        <v>0</v>
      </c>
      <c r="AM191" s="50">
        <f t="shared" ref="AM191" si="410">AM192+AM204</f>
        <v>0</v>
      </c>
      <c r="AN191" s="50">
        <f t="shared" si="409"/>
        <v>0</v>
      </c>
      <c r="AO191" s="50">
        <f t="shared" si="409"/>
        <v>0</v>
      </c>
      <c r="AP191" s="50">
        <f t="shared" si="409"/>
        <v>0</v>
      </c>
      <c r="AQ191" s="51">
        <f t="shared" si="409"/>
        <v>0</v>
      </c>
      <c r="AR191" s="189"/>
      <c r="AS191" s="129"/>
      <c r="AT191" s="129"/>
      <c r="AU191" s="129"/>
      <c r="AV191" s="12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</row>
    <row r="192" spans="1:136" s="18" customFormat="1" ht="15.75" hidden="1" customHeight="1" x14ac:dyDescent="0.3">
      <c r="A192" s="20">
        <v>3</v>
      </c>
      <c r="C192" s="37"/>
      <c r="D192" s="560" t="s">
        <v>16</v>
      </c>
      <c r="E192" s="560"/>
      <c r="F192" s="560"/>
      <c r="G192" s="561"/>
      <c r="H192" s="19">
        <f t="shared" si="402"/>
        <v>0</v>
      </c>
      <c r="I192" s="52">
        <f>I193+I197+I202</f>
        <v>0</v>
      </c>
      <c r="J192" s="316">
        <f>J193+J197+J202</f>
        <v>0</v>
      </c>
      <c r="K192" s="53">
        <f t="shared" ref="K192:N192" si="411">K193+K197+K202</f>
        <v>0</v>
      </c>
      <c r="L192" s="53">
        <f t="shared" si="411"/>
        <v>0</v>
      </c>
      <c r="M192" s="53">
        <f t="shared" si="411"/>
        <v>0</v>
      </c>
      <c r="N192" s="53">
        <f t="shared" si="411"/>
        <v>0</v>
      </c>
      <c r="O192" s="337">
        <f t="shared" ref="O192" si="412">O193+O197+O202</f>
        <v>0</v>
      </c>
      <c r="P192" s="223"/>
      <c r="Q192" s="223"/>
      <c r="R192" s="223"/>
      <c r="S192" s="223"/>
      <c r="T192" s="19">
        <f t="shared" si="404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405"/>
        <v>0</v>
      </c>
      <c r="AG192" s="52"/>
      <c r="AH192" s="316"/>
      <c r="AI192" s="53">
        <f t="shared" ref="AI192:AQ192" si="413">AI193+AI197+AI202</f>
        <v>0</v>
      </c>
      <c r="AJ192" s="53">
        <f t="shared" si="413"/>
        <v>0</v>
      </c>
      <c r="AK192" s="53">
        <f t="shared" si="413"/>
        <v>0</v>
      </c>
      <c r="AL192" s="53">
        <f t="shared" si="413"/>
        <v>0</v>
      </c>
      <c r="AM192" s="53">
        <f t="shared" ref="AM192" si="414">AM193+AM197+AM202</f>
        <v>0</v>
      </c>
      <c r="AN192" s="53">
        <f t="shared" si="413"/>
        <v>0</v>
      </c>
      <c r="AO192" s="53">
        <f t="shared" si="413"/>
        <v>0</v>
      </c>
      <c r="AP192" s="53">
        <f t="shared" si="413"/>
        <v>0</v>
      </c>
      <c r="AQ192" s="54">
        <f t="shared" si="413"/>
        <v>0</v>
      </c>
      <c r="AR192" s="189"/>
      <c r="AS192" s="108"/>
      <c r="AT192" s="108"/>
      <c r="AU192" s="108"/>
      <c r="AV192" s="108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</row>
    <row r="193" spans="1:136" s="21" customFormat="1" ht="15.75" hidden="1" customHeight="1" x14ac:dyDescent="0.3">
      <c r="A193" s="562">
        <v>31</v>
      </c>
      <c r="B193" s="562"/>
      <c r="C193" s="35"/>
      <c r="D193" s="570" t="s">
        <v>0</v>
      </c>
      <c r="E193" s="570"/>
      <c r="F193" s="570"/>
      <c r="G193" s="561"/>
      <c r="H193" s="19">
        <f t="shared" si="402"/>
        <v>0</v>
      </c>
      <c r="I193" s="52">
        <f>SUM(I194:I196)</f>
        <v>0</v>
      </c>
      <c r="J193" s="316">
        <f>SUM(J194:J196)</f>
        <v>0</v>
      </c>
      <c r="K193" s="53">
        <f t="shared" ref="K193:N193" si="415">SUM(K194:K196)</f>
        <v>0</v>
      </c>
      <c r="L193" s="53">
        <f t="shared" si="415"/>
        <v>0</v>
      </c>
      <c r="M193" s="53">
        <f t="shared" si="415"/>
        <v>0</v>
      </c>
      <c r="N193" s="53">
        <f t="shared" si="415"/>
        <v>0</v>
      </c>
      <c r="O193" s="337">
        <f t="shared" ref="O193" si="416">SUM(O194:O196)</f>
        <v>0</v>
      </c>
      <c r="P193" s="223"/>
      <c r="Q193" s="223"/>
      <c r="R193" s="223"/>
      <c r="S193" s="223"/>
      <c r="T193" s="19">
        <f t="shared" si="404"/>
        <v>0</v>
      </c>
      <c r="U193" s="52"/>
      <c r="V193" s="316"/>
      <c r="W193" s="53"/>
      <c r="X193" s="53"/>
      <c r="Y193" s="53"/>
      <c r="Z193" s="53"/>
      <c r="AA193" s="53"/>
      <c r="AB193" s="53"/>
      <c r="AC193" s="53"/>
      <c r="AD193" s="53"/>
      <c r="AE193" s="54"/>
      <c r="AF193" s="111">
        <f t="shared" si="405"/>
        <v>0</v>
      </c>
      <c r="AG193" s="52"/>
      <c r="AH193" s="316"/>
      <c r="AI193" s="53">
        <f t="shared" ref="AI193:AQ193" si="417">SUM(AI194:AI196)</f>
        <v>0</v>
      </c>
      <c r="AJ193" s="53">
        <f t="shared" si="417"/>
        <v>0</v>
      </c>
      <c r="AK193" s="53">
        <f t="shared" si="417"/>
        <v>0</v>
      </c>
      <c r="AL193" s="53">
        <f t="shared" si="417"/>
        <v>0</v>
      </c>
      <c r="AM193" s="53">
        <f t="shared" ref="AM193" si="418">SUM(AM194:AM196)</f>
        <v>0</v>
      </c>
      <c r="AN193" s="53">
        <f t="shared" si="417"/>
        <v>0</v>
      </c>
      <c r="AO193" s="53">
        <f t="shared" si="417"/>
        <v>0</v>
      </c>
      <c r="AP193" s="53">
        <f t="shared" si="417"/>
        <v>0</v>
      </c>
      <c r="AQ193" s="54">
        <f t="shared" si="417"/>
        <v>0</v>
      </c>
      <c r="AR193" s="189"/>
      <c r="AS193" s="108"/>
      <c r="AT193" s="108"/>
      <c r="AU193" s="108"/>
      <c r="AV193" s="108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</row>
    <row r="194" spans="1:136" s="24" customFormat="1" ht="15.75" hidden="1" customHeight="1" x14ac:dyDescent="0.3">
      <c r="A194" s="563">
        <v>311</v>
      </c>
      <c r="B194" s="563"/>
      <c r="C194" s="563"/>
      <c r="D194" s="564" t="s">
        <v>1</v>
      </c>
      <c r="E194" s="564"/>
      <c r="F194" s="564"/>
      <c r="G194" s="564"/>
      <c r="H194" s="22">
        <f t="shared" si="402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404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405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 x14ac:dyDescent="0.3">
      <c r="A195" s="563">
        <v>312</v>
      </c>
      <c r="B195" s="563"/>
      <c r="C195" s="563"/>
      <c r="D195" s="564" t="s">
        <v>2</v>
      </c>
      <c r="E195" s="564"/>
      <c r="F195" s="564"/>
      <c r="G195" s="564"/>
      <c r="H195" s="22">
        <f t="shared" si="402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404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405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 x14ac:dyDescent="0.3">
      <c r="A196" s="563">
        <v>313</v>
      </c>
      <c r="B196" s="563"/>
      <c r="C196" s="563"/>
      <c r="D196" s="564" t="s">
        <v>3</v>
      </c>
      <c r="E196" s="564"/>
      <c r="F196" s="564"/>
      <c r="G196" s="564"/>
      <c r="H196" s="22">
        <f t="shared" si="402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404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405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 x14ac:dyDescent="0.3">
      <c r="A197" s="562">
        <v>32</v>
      </c>
      <c r="B197" s="562"/>
      <c r="C197" s="35"/>
      <c r="D197" s="570" t="s">
        <v>4</v>
      </c>
      <c r="E197" s="570"/>
      <c r="F197" s="570"/>
      <c r="G197" s="561"/>
      <c r="H197" s="19">
        <f t="shared" si="402"/>
        <v>0</v>
      </c>
      <c r="I197" s="52">
        <f>SUM(I198:I201)</f>
        <v>0</v>
      </c>
      <c r="J197" s="316">
        <f>SUM(J198:J201)</f>
        <v>0</v>
      </c>
      <c r="K197" s="53">
        <f t="shared" ref="K197:N197" si="419">SUM(K198:K201)</f>
        <v>0</v>
      </c>
      <c r="L197" s="53">
        <f t="shared" si="419"/>
        <v>0</v>
      </c>
      <c r="M197" s="53">
        <f t="shared" si="419"/>
        <v>0</v>
      </c>
      <c r="N197" s="53">
        <f t="shared" si="419"/>
        <v>0</v>
      </c>
      <c r="O197" s="337">
        <f t="shared" ref="O197" si="420">SUM(O198:O201)</f>
        <v>0</v>
      </c>
      <c r="P197" s="223"/>
      <c r="Q197" s="223"/>
      <c r="R197" s="223"/>
      <c r="S197" s="223"/>
      <c r="T197" s="19">
        <f t="shared" si="404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405"/>
        <v>0</v>
      </c>
      <c r="AG197" s="52"/>
      <c r="AH197" s="316"/>
      <c r="AI197" s="53">
        <f t="shared" ref="AI197:AQ197" si="421">SUM(AI198:AI201)</f>
        <v>0</v>
      </c>
      <c r="AJ197" s="53">
        <f t="shared" si="421"/>
        <v>0</v>
      </c>
      <c r="AK197" s="53">
        <f t="shared" si="421"/>
        <v>0</v>
      </c>
      <c r="AL197" s="53">
        <f t="shared" si="421"/>
        <v>0</v>
      </c>
      <c r="AM197" s="53">
        <f t="shared" ref="AM197" si="422">SUM(AM198:AM201)</f>
        <v>0</v>
      </c>
      <c r="AN197" s="53">
        <f t="shared" si="421"/>
        <v>0</v>
      </c>
      <c r="AO197" s="53">
        <f t="shared" si="421"/>
        <v>0</v>
      </c>
      <c r="AP197" s="53">
        <f t="shared" si="421"/>
        <v>0</v>
      </c>
      <c r="AQ197" s="54">
        <f t="shared" si="421"/>
        <v>0</v>
      </c>
      <c r="AR197" s="189"/>
      <c r="AS197" s="108"/>
      <c r="AT197" s="108"/>
      <c r="AU197" s="108"/>
      <c r="AV197" s="108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 x14ac:dyDescent="0.3">
      <c r="A198" s="563">
        <v>321</v>
      </c>
      <c r="B198" s="563"/>
      <c r="C198" s="563"/>
      <c r="D198" s="564" t="s">
        <v>5</v>
      </c>
      <c r="E198" s="564"/>
      <c r="F198" s="564"/>
      <c r="G198" s="564"/>
      <c r="H198" s="22">
        <f t="shared" si="402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404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405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 x14ac:dyDescent="0.3">
      <c r="A199" s="563">
        <v>322</v>
      </c>
      <c r="B199" s="563"/>
      <c r="C199" s="563"/>
      <c r="D199" s="564" t="s">
        <v>6</v>
      </c>
      <c r="E199" s="564"/>
      <c r="F199" s="564"/>
      <c r="G199" s="564"/>
      <c r="H199" s="22">
        <f t="shared" si="402"/>
        <v>0</v>
      </c>
      <c r="I199" s="55"/>
      <c r="J199" s="317"/>
      <c r="K199" s="56"/>
      <c r="L199" s="56"/>
      <c r="M199" s="56"/>
      <c r="N199" s="56"/>
      <c r="O199" s="338"/>
      <c r="P199" s="223"/>
      <c r="Q199" s="223"/>
      <c r="R199" s="223"/>
      <c r="S199" s="223"/>
      <c r="T199" s="23">
        <f t="shared" si="404"/>
        <v>0</v>
      </c>
      <c r="U199" s="55"/>
      <c r="V199" s="317"/>
      <c r="W199" s="56"/>
      <c r="X199" s="56"/>
      <c r="Y199" s="56"/>
      <c r="Z199" s="56"/>
      <c r="AA199" s="56"/>
      <c r="AB199" s="56"/>
      <c r="AC199" s="56"/>
      <c r="AD199" s="56"/>
      <c r="AE199" s="57"/>
      <c r="AF199" s="109">
        <f t="shared" si="405"/>
        <v>0</v>
      </c>
      <c r="AG199" s="55"/>
      <c r="AH199" s="317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9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</row>
    <row r="200" spans="1:136" s="24" customFormat="1" ht="15.75" hidden="1" customHeight="1" x14ac:dyDescent="0.3">
      <c r="A200" s="563">
        <v>323</v>
      </c>
      <c r="B200" s="563"/>
      <c r="C200" s="563"/>
      <c r="D200" s="564" t="s">
        <v>7</v>
      </c>
      <c r="E200" s="564"/>
      <c r="F200" s="564"/>
      <c r="G200" s="564"/>
      <c r="H200" s="22">
        <f t="shared" si="402"/>
        <v>0</v>
      </c>
      <c r="I200" s="55"/>
      <c r="J200" s="317"/>
      <c r="K200" s="56"/>
      <c r="L200" s="56"/>
      <c r="M200" s="56"/>
      <c r="N200" s="56"/>
      <c r="O200" s="338"/>
      <c r="P200" s="223"/>
      <c r="Q200" s="223"/>
      <c r="R200" s="223"/>
      <c r="S200" s="223"/>
      <c r="T200" s="23">
        <f t="shared" si="404"/>
        <v>0</v>
      </c>
      <c r="U200" s="55"/>
      <c r="V200" s="317"/>
      <c r="W200" s="56"/>
      <c r="X200" s="56"/>
      <c r="Y200" s="56"/>
      <c r="Z200" s="56"/>
      <c r="AA200" s="56"/>
      <c r="AB200" s="56"/>
      <c r="AC200" s="56"/>
      <c r="AD200" s="56"/>
      <c r="AE200" s="57"/>
      <c r="AF200" s="109">
        <f t="shared" si="405"/>
        <v>0</v>
      </c>
      <c r="AG200" s="55"/>
      <c r="AH200" s="317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9"/>
      <c r="AS200" s="129"/>
      <c r="AT200" s="129"/>
      <c r="AU200" s="129"/>
      <c r="AV200" s="129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</row>
    <row r="201" spans="1:136" s="24" customFormat="1" ht="15.75" hidden="1" customHeight="1" x14ac:dyDescent="0.3">
      <c r="A201" s="563">
        <v>329</v>
      </c>
      <c r="B201" s="563"/>
      <c r="C201" s="563"/>
      <c r="D201" s="564" t="s">
        <v>8</v>
      </c>
      <c r="E201" s="564"/>
      <c r="F201" s="564"/>
      <c r="G201" s="564"/>
      <c r="H201" s="22">
        <f t="shared" si="402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404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405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1" customFormat="1" ht="15.75" hidden="1" customHeight="1" x14ac:dyDescent="0.3">
      <c r="A202" s="562">
        <v>34</v>
      </c>
      <c r="B202" s="562"/>
      <c r="C202" s="35"/>
      <c r="D202" s="570" t="s">
        <v>9</v>
      </c>
      <c r="E202" s="570"/>
      <c r="F202" s="570"/>
      <c r="G202" s="561"/>
      <c r="H202" s="19">
        <f t="shared" si="402"/>
        <v>0</v>
      </c>
      <c r="I202" s="52">
        <f>I203</f>
        <v>0</v>
      </c>
      <c r="J202" s="316">
        <f>J203</f>
        <v>0</v>
      </c>
      <c r="K202" s="53">
        <f t="shared" ref="K202:AQ202" si="423">K203</f>
        <v>0</v>
      </c>
      <c r="L202" s="53">
        <f t="shared" si="423"/>
        <v>0</v>
      </c>
      <c r="M202" s="53">
        <f t="shared" si="423"/>
        <v>0</v>
      </c>
      <c r="N202" s="53">
        <f t="shared" si="423"/>
        <v>0</v>
      </c>
      <c r="O202" s="337">
        <f t="shared" si="423"/>
        <v>0</v>
      </c>
      <c r="P202" s="223"/>
      <c r="Q202" s="223"/>
      <c r="R202" s="223"/>
      <c r="S202" s="223"/>
      <c r="T202" s="19">
        <f t="shared" si="404"/>
        <v>0</v>
      </c>
      <c r="U202" s="52"/>
      <c r="V202" s="316"/>
      <c r="W202" s="53"/>
      <c r="X202" s="53"/>
      <c r="Y202" s="53"/>
      <c r="Z202" s="53"/>
      <c r="AA202" s="53"/>
      <c r="AB202" s="53"/>
      <c r="AC202" s="53"/>
      <c r="AD202" s="53"/>
      <c r="AE202" s="54"/>
      <c r="AF202" s="111">
        <f t="shared" si="405"/>
        <v>0</v>
      </c>
      <c r="AG202" s="52"/>
      <c r="AH202" s="316"/>
      <c r="AI202" s="53">
        <f t="shared" si="423"/>
        <v>0</v>
      </c>
      <c r="AJ202" s="53">
        <f t="shared" si="423"/>
        <v>0</v>
      </c>
      <c r="AK202" s="53">
        <f t="shared" si="423"/>
        <v>0</v>
      </c>
      <c r="AL202" s="53">
        <f t="shared" si="423"/>
        <v>0</v>
      </c>
      <c r="AM202" s="53">
        <f t="shared" si="423"/>
        <v>0</v>
      </c>
      <c r="AN202" s="53">
        <f t="shared" si="423"/>
        <v>0</v>
      </c>
      <c r="AO202" s="53">
        <f t="shared" si="423"/>
        <v>0</v>
      </c>
      <c r="AP202" s="53">
        <f t="shared" si="423"/>
        <v>0</v>
      </c>
      <c r="AQ202" s="54">
        <f t="shared" si="423"/>
        <v>0</v>
      </c>
      <c r="AR202" s="189"/>
      <c r="AS202" s="202"/>
      <c r="AT202" s="202"/>
      <c r="AU202" s="201"/>
      <c r="AV202" s="201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</row>
    <row r="203" spans="1:136" s="24" customFormat="1" ht="15.75" hidden="1" customHeight="1" x14ac:dyDescent="0.3">
      <c r="A203" s="563">
        <v>343</v>
      </c>
      <c r="B203" s="563"/>
      <c r="C203" s="563"/>
      <c r="D203" s="564" t="s">
        <v>10</v>
      </c>
      <c r="E203" s="564"/>
      <c r="F203" s="564"/>
      <c r="G203" s="564"/>
      <c r="H203" s="22">
        <f t="shared" si="402"/>
        <v>0</v>
      </c>
      <c r="I203" s="55"/>
      <c r="J203" s="317"/>
      <c r="K203" s="56"/>
      <c r="L203" s="56"/>
      <c r="M203" s="56"/>
      <c r="N203" s="56"/>
      <c r="O203" s="338"/>
      <c r="P203" s="223"/>
      <c r="Q203" s="223"/>
      <c r="R203" s="223"/>
      <c r="S203" s="223"/>
      <c r="T203" s="23">
        <f t="shared" si="404"/>
        <v>0</v>
      </c>
      <c r="U203" s="55"/>
      <c r="V203" s="317"/>
      <c r="W203" s="56"/>
      <c r="X203" s="56"/>
      <c r="Y203" s="56"/>
      <c r="Z203" s="56"/>
      <c r="AA203" s="56"/>
      <c r="AB203" s="56"/>
      <c r="AC203" s="56"/>
      <c r="AD203" s="56"/>
      <c r="AE203" s="57"/>
      <c r="AF203" s="109">
        <f t="shared" si="405"/>
        <v>0</v>
      </c>
      <c r="AG203" s="55"/>
      <c r="AH203" s="317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9"/>
      <c r="AS203" s="129"/>
      <c r="AT203" s="129"/>
      <c r="AU203" s="129"/>
      <c r="AV203" s="129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18" customFormat="1" ht="15.75" hidden="1" customHeight="1" x14ac:dyDescent="0.3">
      <c r="A204" s="20">
        <v>4</v>
      </c>
      <c r="B204" s="38"/>
      <c r="C204" s="38"/>
      <c r="D204" s="560" t="s">
        <v>17</v>
      </c>
      <c r="E204" s="560"/>
      <c r="F204" s="560"/>
      <c r="G204" s="561"/>
      <c r="H204" s="19">
        <f t="shared" si="402"/>
        <v>0</v>
      </c>
      <c r="I204" s="52">
        <f>I205</f>
        <v>0</v>
      </c>
      <c r="J204" s="316">
        <f>J205</f>
        <v>0</v>
      </c>
      <c r="K204" s="53">
        <f t="shared" ref="K204:AQ204" si="424">K205</f>
        <v>0</v>
      </c>
      <c r="L204" s="53">
        <f t="shared" si="424"/>
        <v>0</v>
      </c>
      <c r="M204" s="53">
        <f t="shared" si="424"/>
        <v>0</v>
      </c>
      <c r="N204" s="53">
        <f t="shared" si="424"/>
        <v>0</v>
      </c>
      <c r="O204" s="337">
        <f t="shared" si="424"/>
        <v>0</v>
      </c>
      <c r="P204" s="223"/>
      <c r="Q204" s="223"/>
      <c r="R204" s="223"/>
      <c r="S204" s="223"/>
      <c r="T204" s="19">
        <f t="shared" si="404"/>
        <v>0</v>
      </c>
      <c r="U204" s="52"/>
      <c r="V204" s="316"/>
      <c r="W204" s="53"/>
      <c r="X204" s="53"/>
      <c r="Y204" s="53"/>
      <c r="Z204" s="53"/>
      <c r="AA204" s="53"/>
      <c r="AB204" s="53"/>
      <c r="AC204" s="53"/>
      <c r="AD204" s="53"/>
      <c r="AE204" s="54"/>
      <c r="AF204" s="111">
        <f t="shared" si="405"/>
        <v>0</v>
      </c>
      <c r="AG204" s="52"/>
      <c r="AH204" s="316"/>
      <c r="AI204" s="53">
        <f t="shared" si="424"/>
        <v>0</v>
      </c>
      <c r="AJ204" s="53">
        <f t="shared" si="424"/>
        <v>0</v>
      </c>
      <c r="AK204" s="53">
        <f t="shared" si="424"/>
        <v>0</v>
      </c>
      <c r="AL204" s="53">
        <f t="shared" si="424"/>
        <v>0</v>
      </c>
      <c r="AM204" s="53">
        <f t="shared" si="424"/>
        <v>0</v>
      </c>
      <c r="AN204" s="53">
        <f t="shared" si="424"/>
        <v>0</v>
      </c>
      <c r="AO204" s="53">
        <f t="shared" si="424"/>
        <v>0</v>
      </c>
      <c r="AP204" s="53">
        <f>AP205</f>
        <v>0</v>
      </c>
      <c r="AQ204" s="54">
        <f t="shared" si="424"/>
        <v>0</v>
      </c>
      <c r="AR204" s="189"/>
      <c r="AS204" s="108"/>
      <c r="AT204" s="108"/>
      <c r="AU204" s="108"/>
      <c r="AV204" s="108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  <c r="EF204" s="208"/>
    </row>
    <row r="205" spans="1:136" s="21" customFormat="1" ht="24.75" hidden="1" customHeight="1" x14ac:dyDescent="0.3">
      <c r="A205" s="562">
        <v>42</v>
      </c>
      <c r="B205" s="562"/>
      <c r="C205" s="20"/>
      <c r="D205" s="570" t="s">
        <v>45</v>
      </c>
      <c r="E205" s="570"/>
      <c r="F205" s="570"/>
      <c r="G205" s="561"/>
      <c r="H205" s="19">
        <f t="shared" si="402"/>
        <v>0</v>
      </c>
      <c r="I205" s="52">
        <f>SUM(I206:I207)</f>
        <v>0</v>
      </c>
      <c r="J205" s="316">
        <f>SUM(J206:J207)</f>
        <v>0</v>
      </c>
      <c r="K205" s="53">
        <f t="shared" ref="K205:N205" si="425">SUM(K206:K207)</f>
        <v>0</v>
      </c>
      <c r="L205" s="53">
        <f t="shared" si="425"/>
        <v>0</v>
      </c>
      <c r="M205" s="53">
        <f t="shared" si="425"/>
        <v>0</v>
      </c>
      <c r="N205" s="53">
        <f t="shared" si="425"/>
        <v>0</v>
      </c>
      <c r="O205" s="337">
        <f t="shared" ref="O205" si="426">SUM(O206:O207)</f>
        <v>0</v>
      </c>
      <c r="P205" s="223"/>
      <c r="Q205" s="223"/>
      <c r="R205" s="223"/>
      <c r="S205" s="223"/>
      <c r="T205" s="19">
        <f t="shared" si="404"/>
        <v>0</v>
      </c>
      <c r="U205" s="52"/>
      <c r="V205" s="316"/>
      <c r="W205" s="53"/>
      <c r="X205" s="53"/>
      <c r="Y205" s="53"/>
      <c r="Z205" s="53"/>
      <c r="AA205" s="53"/>
      <c r="AB205" s="53"/>
      <c r="AC205" s="53"/>
      <c r="AD205" s="53"/>
      <c r="AE205" s="54"/>
      <c r="AF205" s="111">
        <f t="shared" si="405"/>
        <v>0</v>
      </c>
      <c r="AG205" s="52"/>
      <c r="AH205" s="316"/>
      <c r="AI205" s="53">
        <f t="shared" ref="AI205:AO205" si="427">SUM(AI206:AI207)</f>
        <v>0</v>
      </c>
      <c r="AJ205" s="53">
        <f t="shared" si="427"/>
        <v>0</v>
      </c>
      <c r="AK205" s="53">
        <f t="shared" si="427"/>
        <v>0</v>
      </c>
      <c r="AL205" s="53">
        <f t="shared" si="427"/>
        <v>0</v>
      </c>
      <c r="AM205" s="53">
        <f t="shared" ref="AM205" si="428">SUM(AM206:AM207)</f>
        <v>0</v>
      </c>
      <c r="AN205" s="53">
        <f t="shared" si="427"/>
        <v>0</v>
      </c>
      <c r="AO205" s="53">
        <f t="shared" si="427"/>
        <v>0</v>
      </c>
      <c r="AP205" s="53">
        <f>SUM(AP206:AP207)</f>
        <v>0</v>
      </c>
      <c r="AQ205" s="54">
        <f t="shared" ref="AQ205" si="429">SUM(AQ206:AQ207)</f>
        <v>0</v>
      </c>
      <c r="AR205" s="189"/>
      <c r="AS205" s="108"/>
      <c r="AT205" s="108"/>
      <c r="AU205" s="108"/>
      <c r="AV205" s="10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</row>
    <row r="206" spans="1:136" s="24" customFormat="1" ht="15.75" hidden="1" customHeight="1" x14ac:dyDescent="0.3">
      <c r="A206" s="563">
        <v>422</v>
      </c>
      <c r="B206" s="563"/>
      <c r="C206" s="563"/>
      <c r="D206" s="564" t="s">
        <v>11</v>
      </c>
      <c r="E206" s="564"/>
      <c r="F206" s="564"/>
      <c r="G206" s="564"/>
      <c r="H206" s="22">
        <f t="shared" si="402"/>
        <v>0</v>
      </c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>
        <f t="shared" si="404"/>
        <v>0</v>
      </c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>
        <f t="shared" si="405"/>
        <v>0</v>
      </c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29.25" hidden="1" customHeight="1" x14ac:dyDescent="0.3">
      <c r="A207" s="563">
        <v>424</v>
      </c>
      <c r="B207" s="563"/>
      <c r="C207" s="563"/>
      <c r="D207" s="564" t="s">
        <v>46</v>
      </c>
      <c r="E207" s="564"/>
      <c r="F207" s="564"/>
      <c r="G207" s="564"/>
      <c r="H207" s="22">
        <f t="shared" si="402"/>
        <v>0</v>
      </c>
      <c r="I207" s="55"/>
      <c r="J207" s="317"/>
      <c r="K207" s="56"/>
      <c r="L207" s="56"/>
      <c r="M207" s="56"/>
      <c r="N207" s="56"/>
      <c r="O207" s="338"/>
      <c r="P207" s="223"/>
      <c r="Q207" s="223"/>
      <c r="R207" s="223"/>
      <c r="S207" s="223"/>
      <c r="T207" s="23">
        <f t="shared" si="404"/>
        <v>0</v>
      </c>
      <c r="U207" s="55"/>
      <c r="V207" s="317"/>
      <c r="W207" s="56"/>
      <c r="X207" s="56"/>
      <c r="Y207" s="56"/>
      <c r="Z207" s="56"/>
      <c r="AA207" s="56"/>
      <c r="AB207" s="56"/>
      <c r="AC207" s="56"/>
      <c r="AD207" s="56"/>
      <c r="AE207" s="57"/>
      <c r="AF207" s="109">
        <f t="shared" si="405"/>
        <v>0</v>
      </c>
      <c r="AG207" s="55"/>
      <c r="AH207" s="317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9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</row>
    <row r="208" spans="1:136" ht="0" hidden="1" customHeight="1" x14ac:dyDescent="0.3">
      <c r="P208" s="223"/>
      <c r="Q208" s="223"/>
      <c r="R208" s="223"/>
      <c r="S208" s="223"/>
    </row>
    <row r="209" spans="1:44" ht="0" hidden="1" customHeight="1" x14ac:dyDescent="0.3">
      <c r="P209" s="223"/>
      <c r="Q209" s="223"/>
      <c r="R209" s="223"/>
      <c r="S209" s="223"/>
    </row>
    <row r="210" spans="1:44" ht="0" hidden="1" customHeight="1" x14ac:dyDescent="0.3">
      <c r="P210" s="223"/>
      <c r="Q210" s="223"/>
      <c r="R210" s="223"/>
      <c r="S210" s="223"/>
    </row>
    <row r="211" spans="1:44" ht="0" hidden="1" customHeight="1" x14ac:dyDescent="0.3">
      <c r="P211" s="223"/>
      <c r="Q211" s="223"/>
      <c r="R211" s="223"/>
      <c r="S211" s="223"/>
    </row>
    <row r="212" spans="1:44" ht="0" hidden="1" customHeight="1" x14ac:dyDescent="0.3">
      <c r="P212" s="223"/>
      <c r="Q212" s="223"/>
      <c r="R212" s="223"/>
      <c r="S212" s="223"/>
    </row>
    <row r="213" spans="1:44" ht="0" hidden="1" customHeight="1" x14ac:dyDescent="0.3">
      <c r="P213" s="223"/>
      <c r="Q213" s="223"/>
      <c r="R213" s="223"/>
      <c r="S213" s="223"/>
    </row>
    <row r="214" spans="1:44" ht="0" hidden="1" customHeight="1" x14ac:dyDescent="0.3">
      <c r="P214" s="223"/>
      <c r="Q214" s="223"/>
      <c r="R214" s="223"/>
      <c r="S214" s="223"/>
    </row>
    <row r="215" spans="1:44" ht="0" hidden="1" customHeight="1" x14ac:dyDescent="0.3">
      <c r="P215" s="223"/>
      <c r="Q215" s="223"/>
      <c r="R215" s="223"/>
      <c r="S215" s="223"/>
    </row>
    <row r="216" spans="1:44" ht="0" hidden="1" customHeight="1" x14ac:dyDescent="0.3">
      <c r="P216" s="223"/>
      <c r="Q216" s="223"/>
      <c r="R216" s="223"/>
      <c r="S216" s="223"/>
    </row>
    <row r="217" spans="1:44" ht="0" hidden="1" customHeight="1" x14ac:dyDescent="0.3">
      <c r="P217" s="223"/>
      <c r="Q217" s="223"/>
      <c r="R217" s="223"/>
      <c r="S217" s="223"/>
    </row>
    <row r="218" spans="1:44" ht="0" hidden="1" customHeight="1" x14ac:dyDescent="0.3">
      <c r="P218" s="223"/>
      <c r="Q218" s="223"/>
      <c r="R218" s="223"/>
      <c r="S218" s="223"/>
    </row>
    <row r="219" spans="1:44" ht="0" hidden="1" customHeight="1" x14ac:dyDescent="0.3">
      <c r="P219" s="223"/>
      <c r="Q219" s="223"/>
      <c r="R219" s="223"/>
      <c r="S219" s="223"/>
    </row>
    <row r="220" spans="1:44" ht="0" hidden="1" customHeight="1" x14ac:dyDescent="0.3">
      <c r="P220" s="223"/>
      <c r="Q220" s="223"/>
      <c r="R220" s="223"/>
      <c r="S220" s="223"/>
    </row>
    <row r="221" spans="1:44" ht="0" hidden="1" customHeight="1" x14ac:dyDescent="0.3">
      <c r="P221" s="223"/>
      <c r="Q221" s="223"/>
      <c r="R221" s="223"/>
      <c r="S221" s="223"/>
    </row>
    <row r="222" spans="1:44" ht="0" hidden="1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23"/>
      <c r="Q222" s="223"/>
      <c r="R222" s="223"/>
      <c r="S222" s="223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206"/>
    </row>
    <row r="223" spans="1:44" ht="0" hidden="1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23"/>
      <c r="Q223" s="223"/>
      <c r="R223" s="223"/>
      <c r="S223" s="223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206"/>
    </row>
    <row r="224" spans="1:44" ht="0" hidden="1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23"/>
      <c r="Q224" s="223"/>
      <c r="R224" s="223"/>
      <c r="S224" s="223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206"/>
    </row>
    <row r="225" spans="1:44" ht="0" hidden="1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23"/>
      <c r="Q225" s="223"/>
      <c r="R225" s="223"/>
      <c r="S225" s="223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206"/>
    </row>
    <row r="226" spans="1:44" ht="0" hidden="1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23"/>
      <c r="Q226" s="223"/>
      <c r="R226" s="223"/>
      <c r="S226" s="223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206"/>
    </row>
    <row r="227" spans="1:44" ht="0" hidden="1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23"/>
      <c r="Q227" s="223"/>
      <c r="R227" s="223"/>
      <c r="S227" s="223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206"/>
    </row>
    <row r="228" spans="1:44" ht="0" hidden="1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23"/>
      <c r="Q228" s="223"/>
      <c r="R228" s="223"/>
      <c r="S228" s="223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206"/>
    </row>
    <row r="229" spans="1:44" ht="0" hidden="1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23"/>
      <c r="Q229" s="223"/>
      <c r="R229" s="223"/>
      <c r="S229" s="223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206"/>
    </row>
    <row r="230" spans="1:44" ht="0" hidden="1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23"/>
      <c r="Q230" s="223"/>
      <c r="R230" s="223"/>
      <c r="S230" s="223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206"/>
    </row>
    <row r="231" spans="1:44" ht="0" hidden="1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23"/>
      <c r="Q231" s="223"/>
      <c r="R231" s="223"/>
      <c r="S231" s="223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206"/>
    </row>
    <row r="232" spans="1:44" ht="0" hidden="1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23"/>
      <c r="Q232" s="223"/>
      <c r="R232" s="223"/>
      <c r="S232" s="223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206"/>
    </row>
    <row r="233" spans="1:44" ht="0" hidden="1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23"/>
      <c r="Q233" s="223"/>
      <c r="R233" s="223"/>
      <c r="S233" s="223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206"/>
    </row>
    <row r="234" spans="1:44" ht="0" hidden="1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23"/>
      <c r="Q234" s="223"/>
      <c r="R234" s="223"/>
      <c r="S234" s="223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206"/>
    </row>
    <row r="235" spans="1:44" ht="0" hidden="1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23"/>
      <c r="Q235" s="223"/>
      <c r="R235" s="223"/>
      <c r="S235" s="223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206"/>
    </row>
    <row r="236" spans="1:44" ht="0" hidden="1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23"/>
      <c r="Q236" s="223"/>
      <c r="R236" s="223"/>
      <c r="S236" s="223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206"/>
    </row>
    <row r="237" spans="1:44" ht="0" hidden="1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23"/>
      <c r="Q237" s="223"/>
      <c r="R237" s="223"/>
      <c r="S237" s="223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206"/>
    </row>
    <row r="238" spans="1:44" ht="0" hidden="1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23"/>
      <c r="Q238" s="223"/>
      <c r="R238" s="223"/>
      <c r="S238" s="223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206"/>
    </row>
    <row r="239" spans="1:44" ht="0" hidden="1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23"/>
      <c r="Q239" s="223"/>
      <c r="R239" s="223"/>
      <c r="S239" s="223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206"/>
    </row>
    <row r="240" spans="1:44" ht="0" hidden="1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 x14ac:dyDescent="0.3"/>
    <row r="246" spans="1:44" ht="0" hidden="1" customHeight="1" x14ac:dyDescent="0.3"/>
  </sheetData>
  <sheetProtection password="8306" sheet="1" objects="1" scenarios="1" formatCells="0" formatColumns="0" formatRows="0"/>
  <mergeCells count="297"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</mergeCells>
  <conditionalFormatting sqref="I133:T133 I145:T146 I67:T67 AF67 AF145:AF146 AF133 AF69:AF72 I69:T72 T68 I139:AQ139">
    <cfRule type="containsBlanks" dxfId="146" priority="374">
      <formula>LEN(TRIM(I67))=0</formula>
    </cfRule>
  </conditionalFormatting>
  <conditionalFormatting sqref="I206:O207 I203:O203 I198:O201 I194:O196">
    <cfRule type="containsBlanks" dxfId="145" priority="364">
      <formula>LEN(TRIM(I194))=0</formula>
    </cfRule>
  </conditionalFormatting>
  <conditionalFormatting sqref="T194:T196 T198:T201 T203 T206:T207 AF206:AF207 AF203 AF198:AF201 AF194:AF196">
    <cfRule type="containsBlanks" dxfId="144" priority="363">
      <formula>LEN(TRIM(T194))=0</formula>
    </cfRule>
  </conditionalFormatting>
  <conditionalFormatting sqref="I183:O183 I180:O180 I175:O178 I171:O173">
    <cfRule type="containsBlanks" dxfId="143" priority="283">
      <formula>LEN(TRIM(I171))=0</formula>
    </cfRule>
  </conditionalFormatting>
  <conditionalFormatting sqref="T171:T173 T175:T178 T180 T183 AF183 AF180 AF175:AF178 AF171:AF173">
    <cfRule type="containsBlanks" dxfId="142" priority="282">
      <formula>LEN(TRIM(T171))=0</formula>
    </cfRule>
  </conditionalFormatting>
  <conditionalFormatting sqref="I184:O184">
    <cfRule type="containsBlanks" dxfId="141" priority="281">
      <formula>LEN(TRIM(I184))=0</formula>
    </cfRule>
  </conditionalFormatting>
  <conditionalFormatting sqref="T184 AF184">
    <cfRule type="containsBlanks" dxfId="140" priority="280">
      <formula>LEN(TRIM(T184))=0</formula>
    </cfRule>
  </conditionalFormatting>
  <conditionalFormatting sqref="I129:S132">
    <cfRule type="containsBlanks" dxfId="139" priority="271">
      <formula>LEN(TRIM(I129))=0</formula>
    </cfRule>
  </conditionalFormatting>
  <conditionalFormatting sqref="T129:T132 AF129:AF132">
    <cfRule type="containsBlanks" dxfId="138" priority="270">
      <formula>LEN(TRIM(T129))=0</formula>
    </cfRule>
  </conditionalFormatting>
  <conditionalFormatting sqref="I125:T127 AF125:AF127">
    <cfRule type="containsBlanks" dxfId="137" priority="272">
      <formula>LEN(TRIM(I125))=0</formula>
    </cfRule>
  </conditionalFormatting>
  <conditionalFormatting sqref="T135:T136 AF135:AF136">
    <cfRule type="containsBlanks" dxfId="136" priority="238">
      <formula>LEN(TRIM(T135))=0</formula>
    </cfRule>
  </conditionalFormatting>
  <conditionalFormatting sqref="T155 AF155">
    <cfRule type="containsBlanks" dxfId="135" priority="217">
      <formula>LEN(TRIM(T155))=0</formula>
    </cfRule>
  </conditionalFormatting>
  <conditionalFormatting sqref="I156:T156 AF156">
    <cfRule type="containsBlanks" dxfId="134" priority="225">
      <formula>LEN(TRIM(I156))=0</formula>
    </cfRule>
  </conditionalFormatting>
  <conditionalFormatting sqref="T149:T150 AF149:AF150">
    <cfRule type="containsBlanks" dxfId="133" priority="213">
      <formula>LEN(TRIM(T149))=0</formula>
    </cfRule>
  </conditionalFormatting>
  <conditionalFormatting sqref="I155:S155">
    <cfRule type="containsBlanks" dxfId="132" priority="218">
      <formula>LEN(TRIM(I155))=0</formula>
    </cfRule>
  </conditionalFormatting>
  <conditionalFormatting sqref="I135:S136">
    <cfRule type="containsBlanks" dxfId="131" priority="239">
      <formula>LEN(TRIM(I135))=0</formula>
    </cfRule>
  </conditionalFormatting>
  <conditionalFormatting sqref="I149:S150">
    <cfRule type="containsBlanks" dxfId="130" priority="214">
      <formula>LEN(TRIM(I149))=0</formula>
    </cfRule>
  </conditionalFormatting>
  <conditionalFormatting sqref="H13:T13 AF13">
    <cfRule type="cellIs" dxfId="129" priority="231" operator="notEqual">
      <formula>0</formula>
    </cfRule>
  </conditionalFormatting>
  <conditionalFormatting sqref="I27:T27 AF27">
    <cfRule type="containsBlanks" dxfId="128" priority="189">
      <formula>LEN(TRIM(I27))=0</formula>
    </cfRule>
  </conditionalFormatting>
  <conditionalFormatting sqref="I20:T22 AF20:AF22">
    <cfRule type="containsBlanks" dxfId="127" priority="188">
      <formula>LEN(TRIM(I20))=0</formula>
    </cfRule>
  </conditionalFormatting>
  <conditionalFormatting sqref="T33:T39 AF33:AF39">
    <cfRule type="containsBlanks" dxfId="126" priority="180">
      <formula>LEN(TRIM(T33))=0</formula>
    </cfRule>
  </conditionalFormatting>
  <conditionalFormatting sqref="I24:S26">
    <cfRule type="containsBlanks" dxfId="125" priority="187">
      <formula>LEN(TRIM(I24))=0</formula>
    </cfRule>
  </conditionalFormatting>
  <conditionalFormatting sqref="T24:T26 AF24:AF26">
    <cfRule type="containsBlanks" dxfId="124" priority="186">
      <formula>LEN(TRIM(T24))=0</formula>
    </cfRule>
  </conditionalFormatting>
  <conditionalFormatting sqref="I32:S32">
    <cfRule type="containsBlanks" dxfId="123" priority="183">
      <formula>LEN(TRIM(I32))=0</formula>
    </cfRule>
  </conditionalFormatting>
  <conditionalFormatting sqref="T32 AF32">
    <cfRule type="containsBlanks" dxfId="122" priority="182">
      <formula>LEN(TRIM(T32))=0</formula>
    </cfRule>
  </conditionalFormatting>
  <conditionalFormatting sqref="I33:S39">
    <cfRule type="containsBlanks" dxfId="121" priority="181">
      <formula>LEN(TRIM(I33))=0</formula>
    </cfRule>
  </conditionalFormatting>
  <conditionalFormatting sqref="A11 H11">
    <cfRule type="cellIs" dxfId="120" priority="170" operator="notEqual">
      <formula>0</formula>
    </cfRule>
  </conditionalFormatting>
  <conditionalFormatting sqref="H13:T13 AF13">
    <cfRule type="notContainsBlanks" dxfId="119" priority="169">
      <formula>LEN(TRIM(H13))&gt;0</formula>
    </cfRule>
  </conditionalFormatting>
  <conditionalFormatting sqref="T58:T60 AF58:AF60">
    <cfRule type="containsBlanks" dxfId="118" priority="150">
      <formula>LEN(TRIM(T58))=0</formula>
    </cfRule>
  </conditionalFormatting>
  <conditionalFormatting sqref="I58:S60">
    <cfRule type="containsBlanks" dxfId="117" priority="151">
      <formula>LEN(TRIM(I58))=0</formula>
    </cfRule>
  </conditionalFormatting>
  <conditionalFormatting sqref="I62:T62 AF62">
    <cfRule type="containsBlanks" dxfId="116" priority="153">
      <formula>LEN(TRIM(I62))=0</formula>
    </cfRule>
  </conditionalFormatting>
  <conditionalFormatting sqref="T61 AF61">
    <cfRule type="containsBlanks" dxfId="115" priority="144">
      <formula>LEN(TRIM(T61))=0</formula>
    </cfRule>
  </conditionalFormatting>
  <conditionalFormatting sqref="I61:S61">
    <cfRule type="containsBlanks" dxfId="114" priority="145">
      <formula>LEN(TRIM(I61))=0</formula>
    </cfRule>
  </conditionalFormatting>
  <conditionalFormatting sqref="I85:T85 AF85">
    <cfRule type="containsBlanks" dxfId="113" priority="143">
      <formula>LEN(TRIM(I85))=0</formula>
    </cfRule>
  </conditionalFormatting>
  <conditionalFormatting sqref="I78:T80 AF78:AF80">
    <cfRule type="containsBlanks" dxfId="112" priority="142">
      <formula>LEN(TRIM(I78))=0</formula>
    </cfRule>
  </conditionalFormatting>
  <conditionalFormatting sqref="I82:S84">
    <cfRule type="containsBlanks" dxfId="111" priority="141">
      <formula>LEN(TRIM(I82))=0</formula>
    </cfRule>
  </conditionalFormatting>
  <conditionalFormatting sqref="T82:T84 AF82:AF84">
    <cfRule type="containsBlanks" dxfId="110" priority="140">
      <formula>LEN(TRIM(T82))=0</formula>
    </cfRule>
  </conditionalFormatting>
  <conditionalFormatting sqref="I93:T93 AF93">
    <cfRule type="containsBlanks" dxfId="109" priority="139">
      <formula>LEN(TRIM(I93))=0</formula>
    </cfRule>
  </conditionalFormatting>
  <conditionalFormatting sqref="I105:T105 AF105">
    <cfRule type="containsBlanks" dxfId="108" priority="131">
      <formula>LEN(TRIM(I105))=0</formula>
    </cfRule>
  </conditionalFormatting>
  <conditionalFormatting sqref="T96 AF96">
    <cfRule type="containsBlanks" dxfId="107" priority="132">
      <formula>LEN(TRIM(T96))=0</formula>
    </cfRule>
  </conditionalFormatting>
  <conditionalFormatting sqref="I90:S92">
    <cfRule type="containsBlanks" dxfId="106" priority="137">
      <formula>LEN(TRIM(I90))=0</formula>
    </cfRule>
  </conditionalFormatting>
  <conditionalFormatting sqref="T90:T92 AF90:AF92">
    <cfRule type="containsBlanks" dxfId="105" priority="136">
      <formula>LEN(TRIM(T90))=0</formula>
    </cfRule>
  </conditionalFormatting>
  <conditionalFormatting sqref="I118:T118 AF118">
    <cfRule type="containsBlanks" dxfId="104" priority="128">
      <formula>LEN(TRIM(I118))=0</formula>
    </cfRule>
  </conditionalFormatting>
  <conditionalFormatting sqref="I96:S96">
    <cfRule type="containsBlanks" dxfId="103" priority="133">
      <formula>LEN(TRIM(I96))=0</formula>
    </cfRule>
  </conditionalFormatting>
  <conditionalFormatting sqref="I111:T113 AF111:AF113">
    <cfRule type="containsBlanks" dxfId="102" priority="127">
      <formula>LEN(TRIM(I111))=0</formula>
    </cfRule>
  </conditionalFormatting>
  <conditionalFormatting sqref="I102:S104">
    <cfRule type="containsBlanks" dxfId="101" priority="130">
      <formula>LEN(TRIM(I102))=0</formula>
    </cfRule>
  </conditionalFormatting>
  <conditionalFormatting sqref="T102:T104 AF102:AF104">
    <cfRule type="containsBlanks" dxfId="100" priority="129">
      <formula>LEN(TRIM(T102))=0</formula>
    </cfRule>
  </conditionalFormatting>
  <conditionalFormatting sqref="I115:S117">
    <cfRule type="containsBlanks" dxfId="99" priority="126">
      <formula>LEN(TRIM(I115))=0</formula>
    </cfRule>
  </conditionalFormatting>
  <conditionalFormatting sqref="T115:T117 AF115:AF117">
    <cfRule type="containsBlanks" dxfId="98" priority="125">
      <formula>LEN(TRIM(T115))=0</formula>
    </cfRule>
  </conditionalFormatting>
  <conditionalFormatting sqref="U133:AE133 U145:AE146 U67:AE67 U69:AE72">
    <cfRule type="containsBlanks" dxfId="97" priority="124">
      <formula>LEN(TRIM(U67))=0</formula>
    </cfRule>
  </conditionalFormatting>
  <conditionalFormatting sqref="U206:AE207 U203:AE203 U198:AE201 U194:AE196">
    <cfRule type="containsBlanks" dxfId="96" priority="123">
      <formula>LEN(TRIM(U194))=0</formula>
    </cfRule>
  </conditionalFormatting>
  <conditionalFormatting sqref="U183:AE183 U180:AE180 U175:AE178 U171:AE173">
    <cfRule type="containsBlanks" dxfId="95" priority="122">
      <formula>LEN(TRIM(U171))=0</formula>
    </cfRule>
  </conditionalFormatting>
  <conditionalFormatting sqref="U184:AE184">
    <cfRule type="containsBlanks" dxfId="94" priority="121">
      <formula>LEN(TRIM(U184))=0</formula>
    </cfRule>
  </conditionalFormatting>
  <conditionalFormatting sqref="U129:AE132">
    <cfRule type="containsBlanks" dxfId="93" priority="119">
      <formula>LEN(TRIM(U129))=0</formula>
    </cfRule>
  </conditionalFormatting>
  <conditionalFormatting sqref="U125:AE127">
    <cfRule type="containsBlanks" dxfId="92" priority="120">
      <formula>LEN(TRIM(U125))=0</formula>
    </cfRule>
  </conditionalFormatting>
  <conditionalFormatting sqref="U156:AE156">
    <cfRule type="containsBlanks" dxfId="91" priority="116">
      <formula>LEN(TRIM(U156))=0</formula>
    </cfRule>
  </conditionalFormatting>
  <conditionalFormatting sqref="U155:AE155">
    <cfRule type="containsBlanks" dxfId="90" priority="115">
      <formula>LEN(TRIM(U155))=0</formula>
    </cfRule>
  </conditionalFormatting>
  <conditionalFormatting sqref="U135:AE136">
    <cfRule type="containsBlanks" dxfId="89" priority="118">
      <formula>LEN(TRIM(U135))=0</formula>
    </cfRule>
  </conditionalFormatting>
  <conditionalFormatting sqref="U149:AE150">
    <cfRule type="containsBlanks" dxfId="88" priority="114">
      <formula>LEN(TRIM(U149))=0</formula>
    </cfRule>
  </conditionalFormatting>
  <conditionalFormatting sqref="U13:AE13">
    <cfRule type="cellIs" dxfId="87" priority="117" operator="notEqual">
      <formula>0</formula>
    </cfRule>
  </conditionalFormatting>
  <conditionalFormatting sqref="U27:AE27">
    <cfRule type="containsBlanks" dxfId="86" priority="113">
      <formula>LEN(TRIM(U27))=0</formula>
    </cfRule>
  </conditionalFormatting>
  <conditionalFormatting sqref="U20:AE22">
    <cfRule type="containsBlanks" dxfId="85" priority="112">
      <formula>LEN(TRIM(U20))=0</formula>
    </cfRule>
  </conditionalFormatting>
  <conditionalFormatting sqref="U24:AE26">
    <cfRule type="containsBlanks" dxfId="84" priority="111">
      <formula>LEN(TRIM(U24))=0</formula>
    </cfRule>
  </conditionalFormatting>
  <conditionalFormatting sqref="U32:AE32">
    <cfRule type="containsBlanks" dxfId="83" priority="110">
      <formula>LEN(TRIM(U32))=0</formula>
    </cfRule>
  </conditionalFormatting>
  <conditionalFormatting sqref="U33:AE39">
    <cfRule type="containsBlanks" dxfId="82" priority="109">
      <formula>LEN(TRIM(U33))=0</formula>
    </cfRule>
  </conditionalFormatting>
  <conditionalFormatting sqref="U13:AE13">
    <cfRule type="notContainsBlanks" dxfId="81" priority="108">
      <formula>LEN(TRIM(U13))&gt;0</formula>
    </cfRule>
  </conditionalFormatting>
  <conditionalFormatting sqref="U85:AE85">
    <cfRule type="containsBlanks" dxfId="80" priority="101">
      <formula>LEN(TRIM(U85))=0</formula>
    </cfRule>
  </conditionalFormatting>
  <conditionalFormatting sqref="U58:AE60">
    <cfRule type="containsBlanks" dxfId="79" priority="103">
      <formula>LEN(TRIM(U58))=0</formula>
    </cfRule>
  </conditionalFormatting>
  <conditionalFormatting sqref="U61:AE61">
    <cfRule type="containsBlanks" dxfId="78" priority="102">
      <formula>LEN(TRIM(U61))=0</formula>
    </cfRule>
  </conditionalFormatting>
  <conditionalFormatting sqref="U62:AE62">
    <cfRule type="containsBlanks" dxfId="77" priority="104">
      <formula>LEN(TRIM(U62))=0</formula>
    </cfRule>
  </conditionalFormatting>
  <conditionalFormatting sqref="U78:AE80">
    <cfRule type="containsBlanks" dxfId="76" priority="100">
      <formula>LEN(TRIM(U78))=0</formula>
    </cfRule>
  </conditionalFormatting>
  <conditionalFormatting sqref="U82:AE84">
    <cfRule type="containsBlanks" dxfId="75" priority="99">
      <formula>LEN(TRIM(U82))=0</formula>
    </cfRule>
  </conditionalFormatting>
  <conditionalFormatting sqref="U93:AE93">
    <cfRule type="containsBlanks" dxfId="74" priority="98">
      <formula>LEN(TRIM(U93))=0</formula>
    </cfRule>
  </conditionalFormatting>
  <conditionalFormatting sqref="U105:AE105">
    <cfRule type="containsBlanks" dxfId="73" priority="95">
      <formula>LEN(TRIM(U105))=0</formula>
    </cfRule>
  </conditionalFormatting>
  <conditionalFormatting sqref="U90:AE92">
    <cfRule type="containsBlanks" dxfId="72" priority="97">
      <formula>LEN(TRIM(U90))=0</formula>
    </cfRule>
  </conditionalFormatting>
  <conditionalFormatting sqref="U118:AE118">
    <cfRule type="containsBlanks" dxfId="71" priority="93">
      <formula>LEN(TRIM(U118))=0</formula>
    </cfRule>
  </conditionalFormatting>
  <conditionalFormatting sqref="U96:AE96">
    <cfRule type="containsBlanks" dxfId="70" priority="96">
      <formula>LEN(TRIM(U96))=0</formula>
    </cfRule>
  </conditionalFormatting>
  <conditionalFormatting sqref="U111:AE113">
    <cfRule type="containsBlanks" dxfId="69" priority="92">
      <formula>LEN(TRIM(U111))=0</formula>
    </cfRule>
  </conditionalFormatting>
  <conditionalFormatting sqref="U102:AE104">
    <cfRule type="containsBlanks" dxfId="68" priority="94">
      <formula>LEN(TRIM(U102))=0</formula>
    </cfRule>
  </conditionalFormatting>
  <conditionalFormatting sqref="U115:AE117">
    <cfRule type="containsBlanks" dxfId="67" priority="91">
      <formula>LEN(TRIM(U115))=0</formula>
    </cfRule>
  </conditionalFormatting>
  <conditionalFormatting sqref="AG133:AQ133 AG145:AQ146 AG67:AQ67 AG69:AQ72">
    <cfRule type="containsBlanks" dxfId="66" priority="90">
      <formula>LEN(TRIM(AG67))=0</formula>
    </cfRule>
  </conditionalFormatting>
  <conditionalFormatting sqref="AG206:AQ207 AG203:AQ203 AG198:AQ201 AG194:AQ196">
    <cfRule type="containsBlanks" dxfId="65" priority="89">
      <formula>LEN(TRIM(AG194))=0</formula>
    </cfRule>
  </conditionalFormatting>
  <conditionalFormatting sqref="AG183:AQ183 AG180:AQ180 AG175:AQ178 AG171:AQ173">
    <cfRule type="containsBlanks" dxfId="64" priority="88">
      <formula>LEN(TRIM(AG171))=0</formula>
    </cfRule>
  </conditionalFormatting>
  <conditionalFormatting sqref="AG184:AQ184">
    <cfRule type="containsBlanks" dxfId="63" priority="87">
      <formula>LEN(TRIM(AG184))=0</formula>
    </cfRule>
  </conditionalFormatting>
  <conditionalFormatting sqref="AG129:AQ132">
    <cfRule type="containsBlanks" dxfId="62" priority="85">
      <formula>LEN(TRIM(AG129))=0</formula>
    </cfRule>
  </conditionalFormatting>
  <conditionalFormatting sqref="AG125:AQ127">
    <cfRule type="containsBlanks" dxfId="61" priority="86">
      <formula>LEN(TRIM(AG125))=0</formula>
    </cfRule>
  </conditionalFormatting>
  <conditionalFormatting sqref="AG156:AQ156">
    <cfRule type="containsBlanks" dxfId="60" priority="82">
      <formula>LEN(TRIM(AG156))=0</formula>
    </cfRule>
  </conditionalFormatting>
  <conditionalFormatting sqref="AG155:AQ155">
    <cfRule type="containsBlanks" dxfId="59" priority="81">
      <formula>LEN(TRIM(AG155))=0</formula>
    </cfRule>
  </conditionalFormatting>
  <conditionalFormatting sqref="AG135:AQ136">
    <cfRule type="containsBlanks" dxfId="58" priority="84">
      <formula>LEN(TRIM(AG135))=0</formula>
    </cfRule>
  </conditionalFormatting>
  <conditionalFormatting sqref="AG149:AQ150">
    <cfRule type="containsBlanks" dxfId="57" priority="80">
      <formula>LEN(TRIM(AG149))=0</formula>
    </cfRule>
  </conditionalFormatting>
  <conditionalFormatting sqref="AG13:AQ13">
    <cfRule type="cellIs" dxfId="56" priority="83" operator="notEqual">
      <formula>0</formula>
    </cfRule>
  </conditionalFormatting>
  <conditionalFormatting sqref="AG27:AQ27">
    <cfRule type="containsBlanks" dxfId="55" priority="79">
      <formula>LEN(TRIM(AG27))=0</formula>
    </cfRule>
  </conditionalFormatting>
  <conditionalFormatting sqref="AG20:AQ22">
    <cfRule type="containsBlanks" dxfId="54" priority="78">
      <formula>LEN(TRIM(AG20))=0</formula>
    </cfRule>
  </conditionalFormatting>
  <conditionalFormatting sqref="AG24:AQ26">
    <cfRule type="containsBlanks" dxfId="53" priority="77">
      <formula>LEN(TRIM(AG24))=0</formula>
    </cfRule>
  </conditionalFormatting>
  <conditionalFormatting sqref="AG32:AQ32">
    <cfRule type="containsBlanks" dxfId="52" priority="76">
      <formula>LEN(TRIM(AG32))=0</formula>
    </cfRule>
  </conditionalFormatting>
  <conditionalFormatting sqref="AG33:AQ39">
    <cfRule type="containsBlanks" dxfId="51" priority="75">
      <formula>LEN(TRIM(AG33))=0</formula>
    </cfRule>
  </conditionalFormatting>
  <conditionalFormatting sqref="AG13:AQ13">
    <cfRule type="notContainsBlanks" dxfId="50" priority="74">
      <formula>LEN(TRIM(AG13))&gt;0</formula>
    </cfRule>
  </conditionalFormatting>
  <conditionalFormatting sqref="AG85:AQ85">
    <cfRule type="containsBlanks" dxfId="49" priority="67">
      <formula>LEN(TRIM(AG85))=0</formula>
    </cfRule>
  </conditionalFormatting>
  <conditionalFormatting sqref="AG58:AQ60">
    <cfRule type="containsBlanks" dxfId="48" priority="69">
      <formula>LEN(TRIM(AG58))=0</formula>
    </cfRule>
  </conditionalFormatting>
  <conditionalFormatting sqref="AG61:AQ61">
    <cfRule type="containsBlanks" dxfId="47" priority="68">
      <formula>LEN(TRIM(AG61))=0</formula>
    </cfRule>
  </conditionalFormatting>
  <conditionalFormatting sqref="AG62:AQ62">
    <cfRule type="containsBlanks" dxfId="46" priority="70">
      <formula>LEN(TRIM(AG62))=0</formula>
    </cfRule>
  </conditionalFormatting>
  <conditionalFormatting sqref="AG78:AQ80">
    <cfRule type="containsBlanks" dxfId="45" priority="66">
      <formula>LEN(TRIM(AG78))=0</formula>
    </cfRule>
  </conditionalFormatting>
  <conditionalFormatting sqref="AG82:AQ84">
    <cfRule type="containsBlanks" dxfId="44" priority="65">
      <formula>LEN(TRIM(AG82))=0</formula>
    </cfRule>
  </conditionalFormatting>
  <conditionalFormatting sqref="AG93:AQ93">
    <cfRule type="containsBlanks" dxfId="43" priority="64">
      <formula>LEN(TRIM(AG93))=0</formula>
    </cfRule>
  </conditionalFormatting>
  <conditionalFormatting sqref="AG105:AQ105">
    <cfRule type="containsBlanks" dxfId="42" priority="61">
      <formula>LEN(TRIM(AG105))=0</formula>
    </cfRule>
  </conditionalFormatting>
  <conditionalFormatting sqref="AG90:AQ92">
    <cfRule type="containsBlanks" dxfId="41" priority="63">
      <formula>LEN(TRIM(AG90))=0</formula>
    </cfRule>
  </conditionalFormatting>
  <conditionalFormatting sqref="AG118:AQ118">
    <cfRule type="containsBlanks" dxfId="40" priority="59">
      <formula>LEN(TRIM(AG118))=0</formula>
    </cfRule>
  </conditionalFormatting>
  <conditionalFormatting sqref="AG96:AQ96">
    <cfRule type="containsBlanks" dxfId="39" priority="62">
      <formula>LEN(TRIM(AG96))=0</formula>
    </cfRule>
  </conditionalFormatting>
  <conditionalFormatting sqref="AG111:AQ113">
    <cfRule type="containsBlanks" dxfId="38" priority="58">
      <formula>LEN(TRIM(AG111))=0</formula>
    </cfRule>
  </conditionalFormatting>
  <conditionalFormatting sqref="AG102:AQ104">
    <cfRule type="containsBlanks" dxfId="37" priority="60">
      <formula>LEN(TRIM(AG102))=0</formula>
    </cfRule>
  </conditionalFormatting>
  <conditionalFormatting sqref="AG115:AQ117">
    <cfRule type="containsBlanks" dxfId="36" priority="57">
      <formula>LEN(TRIM(AG115))=0</formula>
    </cfRule>
  </conditionalFormatting>
  <conditionalFormatting sqref="I162:J162">
    <cfRule type="containsBlanks" dxfId="35" priority="54">
      <formula>LEN(TRIM(I162))=0</formula>
    </cfRule>
  </conditionalFormatting>
  <conditionalFormatting sqref="I163:S163">
    <cfRule type="containsBlanks" dxfId="34" priority="50">
      <formula>LEN(TRIM(I163))=0</formula>
    </cfRule>
  </conditionalFormatting>
  <conditionalFormatting sqref="H163 T163 AF163">
    <cfRule type="containsBlanks" dxfId="33" priority="51">
      <formula>LEN(TRIM(H163))=0</formula>
    </cfRule>
  </conditionalFormatting>
  <conditionalFormatting sqref="H162 T162 AF162">
    <cfRule type="containsBlanks" dxfId="32" priority="53">
      <formula>LEN(TRIM(H162))=0</formula>
    </cfRule>
  </conditionalFormatting>
  <conditionalFormatting sqref="K162:S162">
    <cfRule type="containsBlanks" dxfId="31" priority="52">
      <formula>LEN(TRIM(K162))=0</formula>
    </cfRule>
  </conditionalFormatting>
  <conditionalFormatting sqref="U163:AE163">
    <cfRule type="containsBlanks" dxfId="30" priority="47">
      <formula>LEN(TRIM(U163))=0</formula>
    </cfRule>
  </conditionalFormatting>
  <conditionalFormatting sqref="U162:V162">
    <cfRule type="containsBlanks" dxfId="29" priority="49">
      <formula>LEN(TRIM(U162))=0</formula>
    </cfRule>
  </conditionalFormatting>
  <conditionalFormatting sqref="W162:AE162">
    <cfRule type="containsBlanks" dxfId="28" priority="48">
      <formula>LEN(TRIM(W162))=0</formula>
    </cfRule>
  </conditionalFormatting>
  <conditionalFormatting sqref="AG163:AQ163">
    <cfRule type="containsBlanks" dxfId="27" priority="44">
      <formula>LEN(TRIM(AG163))=0</formula>
    </cfRule>
  </conditionalFormatting>
  <conditionalFormatting sqref="AG162:AH162">
    <cfRule type="containsBlanks" dxfId="26" priority="46">
      <formula>LEN(TRIM(AG162))=0</formula>
    </cfRule>
  </conditionalFormatting>
  <conditionalFormatting sqref="AI162:AQ162">
    <cfRule type="containsBlanks" dxfId="25" priority="45">
      <formula>LEN(TRIM(AI162))=0</formula>
    </cfRule>
  </conditionalFormatting>
  <conditionalFormatting sqref="T64 AF64">
    <cfRule type="containsBlanks" dxfId="24" priority="42">
      <formula>LEN(TRIM(T64))=0</formula>
    </cfRule>
  </conditionalFormatting>
  <conditionalFormatting sqref="I64:S64">
    <cfRule type="containsBlanks" dxfId="23" priority="43">
      <formula>LEN(TRIM(I64))=0</formula>
    </cfRule>
  </conditionalFormatting>
  <conditionalFormatting sqref="U64:AE64">
    <cfRule type="containsBlanks" dxfId="22" priority="41">
      <formula>LEN(TRIM(U64))=0</formula>
    </cfRule>
  </conditionalFormatting>
  <conditionalFormatting sqref="AG64:AQ64">
    <cfRule type="containsBlanks" dxfId="21" priority="40">
      <formula>LEN(TRIM(AG64))=0</formula>
    </cfRule>
  </conditionalFormatting>
  <conditionalFormatting sqref="I52:T52 AF52">
    <cfRule type="containsBlanks" dxfId="20" priority="39">
      <formula>LEN(TRIM(I52))=0</formula>
    </cfRule>
  </conditionalFormatting>
  <conditionalFormatting sqref="I45:T47 AF45:AF47">
    <cfRule type="containsBlanks" dxfId="19" priority="38">
      <formula>LEN(TRIM(I45))=0</formula>
    </cfRule>
  </conditionalFormatting>
  <conditionalFormatting sqref="I49:S51">
    <cfRule type="containsBlanks" dxfId="18" priority="37">
      <formula>LEN(TRIM(I49))=0</formula>
    </cfRule>
  </conditionalFormatting>
  <conditionalFormatting sqref="T49:T51 AF49:AF51">
    <cfRule type="containsBlanks" dxfId="17" priority="36">
      <formula>LEN(TRIM(T49))=0</formula>
    </cfRule>
  </conditionalFormatting>
  <conditionalFormatting sqref="U52:AE52">
    <cfRule type="containsBlanks" dxfId="16" priority="31">
      <formula>LEN(TRIM(U52))=0</formula>
    </cfRule>
  </conditionalFormatting>
  <conditionalFormatting sqref="U45:AE47">
    <cfRule type="containsBlanks" dxfId="15" priority="30">
      <formula>LEN(TRIM(U45))=0</formula>
    </cfRule>
  </conditionalFormatting>
  <conditionalFormatting sqref="U49:AE51">
    <cfRule type="containsBlanks" dxfId="14" priority="29">
      <formula>LEN(TRIM(U49))=0</formula>
    </cfRule>
  </conditionalFormatting>
  <conditionalFormatting sqref="AG52:AQ52">
    <cfRule type="containsBlanks" dxfId="13" priority="26">
      <formula>LEN(TRIM(AG52))=0</formula>
    </cfRule>
  </conditionalFormatting>
  <conditionalFormatting sqref="AG45:AQ47">
    <cfRule type="containsBlanks" dxfId="12" priority="25">
      <formula>LEN(TRIM(AG45))=0</formula>
    </cfRule>
  </conditionalFormatting>
  <conditionalFormatting sqref="AG49:AQ51">
    <cfRule type="containsBlanks" dxfId="11" priority="24">
      <formula>LEN(TRIM(AG49))=0</formula>
    </cfRule>
  </conditionalFormatting>
  <conditionalFormatting sqref="I29:S29">
    <cfRule type="containsBlanks" dxfId="10" priority="21">
      <formula>LEN(TRIM(I29))=0</formula>
    </cfRule>
  </conditionalFormatting>
  <conditionalFormatting sqref="T29 AF29">
    <cfRule type="containsBlanks" dxfId="9" priority="20">
      <formula>LEN(TRIM(T29))=0</formula>
    </cfRule>
  </conditionalFormatting>
  <conditionalFormatting sqref="U29:AE29">
    <cfRule type="containsBlanks" dxfId="8" priority="17">
      <formula>LEN(TRIM(U29))=0</formula>
    </cfRule>
  </conditionalFormatting>
  <conditionalFormatting sqref="AG29:AQ29">
    <cfRule type="containsBlanks" dxfId="7" priority="16">
      <formula>LEN(TRIM(AG29))=0</formula>
    </cfRule>
  </conditionalFormatting>
  <conditionalFormatting sqref="I68:S68 AF68">
    <cfRule type="containsBlanks" dxfId="6" priority="15">
      <formula>LEN(TRIM(I68))=0</formula>
    </cfRule>
  </conditionalFormatting>
  <conditionalFormatting sqref="U68:AE68">
    <cfRule type="containsBlanks" dxfId="5" priority="14">
      <formula>LEN(TRIM(U68))=0</formula>
    </cfRule>
  </conditionalFormatting>
  <conditionalFormatting sqref="AG68:AQ68">
    <cfRule type="containsBlanks" dxfId="4" priority="13">
      <formula>LEN(TRIM(AG68))=0</formula>
    </cfRule>
  </conditionalFormatting>
  <conditionalFormatting sqref="AG166:AI166 AO166:AQ166">
    <cfRule type="containsText" dxfId="3" priority="4" operator="containsText" text="Ime i prezime, funkcija">
      <formula>NOT(ISERROR(SEARCH("Ime i prezime, funkcija",AG166)))</formula>
    </cfRule>
  </conditionalFormatting>
  <conditionalFormatting sqref="T20:AQ22 T24:AQ27 T29:AQ29 T32:AQ36 T38:AQ39">
    <cfRule type="notContainsBlanks" dxfId="2" priority="3">
      <formula>LEN(TRIM(T20))&gt;0</formula>
    </cfRule>
  </conditionalFormatting>
  <conditionalFormatting sqref="T45:AQ47 T49:AQ52 T58:AQ62 T64:AQ64 T67:AQ69 T71:AQ72">
    <cfRule type="notContainsBlanks" dxfId="1" priority="2">
      <formula>LEN(TRIM(T45))&gt;0</formula>
    </cfRule>
  </conditionalFormatting>
  <conditionalFormatting sqref="T78:AQ80 T82:AQ85 T90:AQ93 T96:AQ96 T102:AQ105 T111:AQ113 T115:AQ118 T125:AQ127 T129:AQ133 T135:AQ136 T139:AQ139 T145:AQ146 T149:AQ150 T155:AQ156 T162:AQ163">
    <cfRule type="notContainsBlanks" dxfId="0" priority="1">
      <formula>LEN(TRIM(T78))&gt;0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2017-09-28T11:18:12Z</cp:lastPrinted>
  <dcterms:created xsi:type="dcterms:W3CDTF">2015-09-21T13:15:47Z</dcterms:created>
  <dcterms:modified xsi:type="dcterms:W3CDTF">2017-12-19T06:57:36Z</dcterms:modified>
</cp:coreProperties>
</file>